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My Document\HCQT\THANH LY 2021\"/>
    </mc:Choice>
  </mc:AlternateContent>
  <bookViews>
    <workbookView xWindow="0" yWindow="0" windowWidth="19170" windowHeight="10920"/>
  </bookViews>
  <sheets>
    <sheet name="Sheet1" sheetId="1" r:id="rId1"/>
    <sheet name="Sheet2" sheetId="2" state="hidden" r:id="rId2"/>
    <sheet name="BĐC" sheetId="7" state="hidden" r:id="rId3"/>
    <sheet name="Sheet6" sheetId="6" state="hidden" r:id="rId4"/>
    <sheet name="Sheet3" sheetId="3" state="hidden" r:id="rId5"/>
    <sheet name="Sheet4" sheetId="4" state="hidden" r:id="rId6"/>
    <sheet name="Sheet5" sheetId="5" state="hidden" r:id="rId7"/>
  </sheets>
  <calcPr calcId="162913"/>
</workbook>
</file>

<file path=xl/calcChain.xml><?xml version="1.0" encoding="utf-8"?>
<calcChain xmlns="http://schemas.openxmlformats.org/spreadsheetml/2006/main">
  <c r="G189" i="1" l="1"/>
  <c r="A28" i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F11" i="1" l="1"/>
  <c r="F10" i="1"/>
  <c r="F9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F74" i="7"/>
  <c r="E74" i="7"/>
  <c r="D74" i="7"/>
  <c r="F68" i="7"/>
  <c r="E68" i="7"/>
  <c r="D68" i="7"/>
  <c r="F63" i="7"/>
  <c r="E63" i="7"/>
  <c r="D63" i="7"/>
  <c r="F57" i="7"/>
  <c r="E57" i="7"/>
  <c r="D57" i="7"/>
  <c r="F51" i="7"/>
  <c r="E51" i="7"/>
  <c r="D51" i="7"/>
  <c r="F48" i="7"/>
  <c r="E48" i="7"/>
  <c r="D48" i="7"/>
  <c r="C48" i="7"/>
  <c r="F45" i="7"/>
  <c r="E45" i="7"/>
  <c r="D45" i="7"/>
  <c r="F42" i="7"/>
  <c r="E42" i="7"/>
  <c r="D42" i="7"/>
  <c r="C42" i="7"/>
  <c r="F39" i="7"/>
  <c r="E39" i="7"/>
  <c r="D39" i="7"/>
  <c r="F36" i="7"/>
  <c r="E36" i="7"/>
  <c r="D36" i="7"/>
  <c r="C36" i="7"/>
  <c r="F33" i="7"/>
  <c r="E33" i="7"/>
  <c r="D33" i="7"/>
  <c r="F30" i="7"/>
  <c r="E30" i="7"/>
  <c r="D30" i="7"/>
  <c r="C30" i="7"/>
  <c r="F24" i="7"/>
  <c r="F25" i="7" s="1"/>
  <c r="F28" i="7" s="1"/>
  <c r="E24" i="7"/>
  <c r="E25" i="7" s="1"/>
  <c r="E28" i="7" s="1"/>
  <c r="D24" i="7"/>
  <c r="D25" i="7" s="1"/>
  <c r="D28" i="7" s="1"/>
  <c r="F22" i="7"/>
  <c r="E22" i="7"/>
  <c r="F13" i="7"/>
  <c r="F54" i="7"/>
  <c r="E13" i="7"/>
  <c r="E54" i="7"/>
  <c r="D13" i="7"/>
  <c r="D54" i="7" s="1"/>
  <c r="C13" i="7"/>
  <c r="C54" i="7" s="1"/>
  <c r="F74" i="2"/>
  <c r="E74" i="2"/>
  <c r="D74" i="2"/>
  <c r="F68" i="2"/>
  <c r="E68" i="2"/>
  <c r="D68" i="2"/>
  <c r="F63" i="2"/>
  <c r="E63" i="2"/>
  <c r="D63" i="2"/>
  <c r="F57" i="2"/>
  <c r="E57" i="2"/>
  <c r="D57" i="2"/>
  <c r="F51" i="2"/>
  <c r="E51" i="2"/>
  <c r="D51" i="2"/>
  <c r="F48" i="2"/>
  <c r="E48" i="2"/>
  <c r="D48" i="2"/>
  <c r="C48" i="2"/>
  <c r="F45" i="2"/>
  <c r="E45" i="2"/>
  <c r="D45" i="2"/>
  <c r="F42" i="2"/>
  <c r="E42" i="2"/>
  <c r="D42" i="2"/>
  <c r="C42" i="2"/>
  <c r="F39" i="2"/>
  <c r="E39" i="2"/>
  <c r="D39" i="2"/>
  <c r="F36" i="2"/>
  <c r="E36" i="2"/>
  <c r="D36" i="2"/>
  <c r="C36" i="2"/>
  <c r="F33" i="2"/>
  <c r="E33" i="2"/>
  <c r="D33" i="2"/>
  <c r="F30" i="2"/>
  <c r="E30" i="2"/>
  <c r="D30" i="2"/>
  <c r="C30" i="2"/>
  <c r="F24" i="2"/>
  <c r="F25" i="2" s="1"/>
  <c r="F28" i="2" s="1"/>
  <c r="E24" i="2"/>
  <c r="E25" i="2" s="1"/>
  <c r="E28" i="2" s="1"/>
  <c r="D24" i="2"/>
  <c r="D25" i="2" s="1"/>
  <c r="D28" i="2" s="1"/>
  <c r="F22" i="2"/>
  <c r="E22" i="2"/>
  <c r="F13" i="2"/>
  <c r="F54" i="2"/>
  <c r="E13" i="2"/>
  <c r="E54" i="2"/>
  <c r="D13" i="2"/>
  <c r="D54" i="2"/>
  <c r="C13" i="2"/>
  <c r="C54" i="2" s="1"/>
  <c r="D40" i="2" l="1"/>
  <c r="D69" i="2"/>
  <c r="D46" i="2"/>
  <c r="D34" i="2"/>
  <c r="D35" i="2"/>
  <c r="D64" i="2"/>
  <c r="D58" i="2"/>
  <c r="D52" i="2"/>
  <c r="E69" i="7"/>
  <c r="E64" i="7"/>
  <c r="E40" i="7"/>
  <c r="E34" i="7"/>
  <c r="E35" i="7"/>
  <c r="E41" i="7" s="1"/>
  <c r="E58" i="7"/>
  <c r="E46" i="7"/>
  <c r="E52" i="7"/>
  <c r="F58" i="7"/>
  <c r="F69" i="7"/>
  <c r="F64" i="7"/>
  <c r="F52" i="7"/>
  <c r="F34" i="7"/>
  <c r="F40" i="7"/>
  <c r="F46" i="7"/>
  <c r="F69" i="2"/>
  <c r="F40" i="2"/>
  <c r="F58" i="2"/>
  <c r="F34" i="2"/>
  <c r="F46" i="2"/>
  <c r="F64" i="2"/>
  <c r="F52" i="2"/>
  <c r="E34" i="2"/>
  <c r="E69" i="2"/>
  <c r="E46" i="2"/>
  <c r="E64" i="2"/>
  <c r="E40" i="2"/>
  <c r="E52" i="2"/>
  <c r="E58" i="2"/>
  <c r="D69" i="7"/>
  <c r="D46" i="7"/>
  <c r="D64" i="7"/>
  <c r="D40" i="7"/>
  <c r="D58" i="7"/>
  <c r="D34" i="7"/>
  <c r="D35" i="7"/>
  <c r="D41" i="7" s="1"/>
  <c r="D52" i="7"/>
  <c r="D47" i="7" l="1"/>
  <c r="D53" i="7" s="1"/>
  <c r="D59" i="7" s="1"/>
  <c r="D65" i="7" s="1"/>
  <c r="D70" i="7" s="1"/>
  <c r="D71" i="7" s="1"/>
  <c r="F75" i="7"/>
  <c r="F76" i="7"/>
  <c r="E47" i="7"/>
  <c r="E53" i="7" s="1"/>
  <c r="E59" i="7" s="1"/>
  <c r="E65" i="7" s="1"/>
  <c r="E70" i="7" s="1"/>
  <c r="E71" i="7" s="1"/>
  <c r="D41" i="2"/>
  <c r="D47" i="2" s="1"/>
  <c r="D53" i="2" s="1"/>
  <c r="D59" i="2" s="1"/>
  <c r="D65" i="2" s="1"/>
  <c r="D70" i="2" s="1"/>
  <c r="D71" i="2" s="1"/>
  <c r="E75" i="2"/>
  <c r="E76" i="2"/>
  <c r="E35" i="2"/>
  <c r="E41" i="2" s="1"/>
  <c r="E47" i="2" s="1"/>
  <c r="E53" i="2" s="1"/>
  <c r="E59" i="2" s="1"/>
  <c r="E65" i="2" s="1"/>
  <c r="E70" i="2" s="1"/>
  <c r="E71" i="2" s="1"/>
  <c r="F75" i="2"/>
  <c r="F76" i="2"/>
  <c r="E75" i="7"/>
  <c r="E76" i="7"/>
  <c r="D76" i="2"/>
  <c r="D75" i="2"/>
  <c r="D76" i="7"/>
  <c r="D75" i="7"/>
  <c r="F35" i="2"/>
  <c r="F41" i="2" s="1"/>
  <c r="F47" i="2" s="1"/>
  <c r="F53" i="2" s="1"/>
  <c r="F59" i="2" s="1"/>
  <c r="F65" i="2" s="1"/>
  <c r="F70" i="2" s="1"/>
  <c r="F71" i="2" s="1"/>
  <c r="F35" i="7"/>
  <c r="F41" i="7" s="1"/>
  <c r="F47" i="7" s="1"/>
  <c r="F53" i="7" s="1"/>
  <c r="F59" i="7" s="1"/>
  <c r="F65" i="7" s="1"/>
  <c r="F70" i="7" s="1"/>
  <c r="F71" i="7" s="1"/>
  <c r="F73" i="7" l="1"/>
  <c r="D72" i="2"/>
  <c r="F77" i="2" s="1"/>
  <c r="F78" i="2" s="1"/>
  <c r="D73" i="2"/>
  <c r="F73" i="2"/>
  <c r="D72" i="7"/>
  <c r="F77" i="7" s="1"/>
  <c r="F78" i="7" s="1"/>
  <c r="D73" i="7"/>
  <c r="E73" i="7" l="1"/>
  <c r="E73" i="2"/>
</calcChain>
</file>

<file path=xl/sharedStrings.xml><?xml version="1.0" encoding="utf-8"?>
<sst xmlns="http://schemas.openxmlformats.org/spreadsheetml/2006/main" count="889" uniqueCount="403">
  <si>
    <t>Stt</t>
  </si>
  <si>
    <t>https://www.google.com/maps/place/9%C2%B009'21.6%22N+105%C2%B008'45.7%22E/@9.156002,105.1438303,17z/data=!3m1!4b1!4m5!3m4!1s0x0:0x0!8m2!3d9.156002!4d105.146019</t>
  </si>
  <si>
    <t>Maps</t>
  </si>
  <si>
    <t>TSTĐ nằm trong khu phân lô đã xây dựng xong hạ tầng, giá khảo sát do anh Sang chi nhánh miền nam khảo sát hộ anh nhé!</t>
  </si>
  <si>
    <t>https://sosanhnha.com/ban-nen-duong-so-8-kdc-sao-mai-cla4k9gJ7</t>
  </si>
  <si>
    <t>Đường số 8 lý văn lâm 9tr5</t>
  </si>
  <si>
    <t>https://sosanhnha.com/nha-khu-dt-tai-loc-doi-dien-san-bong-4-5m-23-6m-cm-claloVEd6</t>
  </si>
  <si>
    <t>N1 Khu Đô Thị Tài Lộc, Xã Lý Văn Lâm, Thành phố Cà Mau, Cà Mau, 14tr6/m2</t>
  </si>
  <si>
    <t xml:space="preserve"> PHỤ LỤC 02: BẢNG ĐIỀU CHỈNH GIÁ TRỊ QUYỀN SỬ DỤNG ĐẤT</t>
  </si>
  <si>
    <t>THÔNG TIN THỊ TRƯỜNG</t>
  </si>
  <si>
    <t>STT</t>
  </si>
  <si>
    <t>Các thông số</t>
  </si>
  <si>
    <t>Tài sản TĐG</t>
  </si>
  <si>
    <t>Tài sản so sánh</t>
  </si>
  <si>
    <t>I</t>
  </si>
  <si>
    <t>Thông tin thu thập</t>
  </si>
  <si>
    <t xml:space="preserve"> </t>
  </si>
  <si>
    <t>Địa chỉ</t>
  </si>
  <si>
    <t>Thời điểm</t>
  </si>
  <si>
    <t>Pháp lý</t>
  </si>
  <si>
    <t>Giấy Chứng nhận QSDĐ</t>
  </si>
  <si>
    <t>Vị trí</t>
  </si>
  <si>
    <t>Diện tích (m2)</t>
  </si>
  <si>
    <t>Mặt tiền (m)</t>
  </si>
  <si>
    <t>Chiều sâu (m)</t>
  </si>
  <si>
    <t>Số mặt thoáng</t>
  </si>
  <si>
    <t>Loại đất</t>
  </si>
  <si>
    <t>Hình dáng</t>
  </si>
  <si>
    <t>Cơ sở hạ tầng/ giao thông</t>
  </si>
  <si>
    <t xml:space="preserve"> Hoàn thiện</t>
  </si>
  <si>
    <t>Tài sản trên đất</t>
  </si>
  <si>
    <t>II</t>
  </si>
  <si>
    <t>Ước tính về giá</t>
  </si>
  <si>
    <t>Tình trạng giao dịch</t>
  </si>
  <si>
    <t>Đã giao dịch</t>
  </si>
  <si>
    <t>Đang giao dịch</t>
  </si>
  <si>
    <t>Giá bán (đã được điều chỉnh)</t>
  </si>
  <si>
    <t>Giá đã qua thương lượng</t>
  </si>
  <si>
    <t>Giá trị CTXD ước tính (đồng)</t>
  </si>
  <si>
    <t>Giá trị đất (đồng)</t>
  </si>
  <si>
    <t>Đơn giá (đồng/m2)</t>
  </si>
  <si>
    <t>Chưa biết cần định giá</t>
  </si>
  <si>
    <t>BẢNG ĐIỀU CHỈNH</t>
  </si>
  <si>
    <t>Yếu tố so sánh</t>
  </si>
  <si>
    <t>TS TĐG</t>
  </si>
  <si>
    <t>So sánh 1</t>
  </si>
  <si>
    <t>So sánh 2</t>
  </si>
  <si>
    <t>So sánh 3</t>
  </si>
  <si>
    <t xml:space="preserve">I </t>
  </si>
  <si>
    <t>Mức giá ước tính (đ/m2)</t>
  </si>
  <si>
    <t>Điều chỉnh theo các yếu tố so sánh</t>
  </si>
  <si>
    <t>Tình trạng pháp lý</t>
  </si>
  <si>
    <t>Đánh giá</t>
  </si>
  <si>
    <t>Tương đồng</t>
  </si>
  <si>
    <t>Tỷ lệ</t>
  </si>
  <si>
    <t>Tỷ lệ điều chỉnh</t>
  </si>
  <si>
    <t>Mức điều chỉnh (đ/m2)</t>
  </si>
  <si>
    <t>Giá sau điều chỉnh (đ/m2)</t>
  </si>
  <si>
    <t>Vị trí đất, hướng tiếp giáp, lợi thế kinh doanh</t>
  </si>
  <si>
    <t xml:space="preserve">Tốt </t>
  </si>
  <si>
    <t>Giá sau điều chỉnh</t>
  </si>
  <si>
    <t>Quy mô, diện tích (m2)</t>
  </si>
  <si>
    <t>Tốt</t>
  </si>
  <si>
    <t>Tốt hơn</t>
  </si>
  <si>
    <t>Hình dáng, kích thước</t>
  </si>
  <si>
    <t>Tỷ lệ mặt tiền/chiều sâu</t>
  </si>
  <si>
    <t>Bình thường</t>
  </si>
  <si>
    <t>Cơ sở hạ tầng, môi trường an ninh</t>
  </si>
  <si>
    <t>III</t>
  </si>
  <si>
    <t>Mức giá chỉ dẫn (đ/m2)</t>
  </si>
  <si>
    <t>IV</t>
  </si>
  <si>
    <t>Trung bình cộng các mức giá chỉ dẫn</t>
  </si>
  <si>
    <t>V</t>
  </si>
  <si>
    <t>Mức độ chênh lệch với giá trị trung bình của các mức giá chỉ dẫn</t>
  </si>
  <si>
    <t>VI</t>
  </si>
  <si>
    <t>Số lần điều chỉnh</t>
  </si>
  <si>
    <t>VII</t>
  </si>
  <si>
    <t>Số điều chỉnh thuần (đ)</t>
  </si>
  <si>
    <t>VIII</t>
  </si>
  <si>
    <t>Số điều chỉnh tuyệt đối</t>
  </si>
  <si>
    <t>IX</t>
  </si>
  <si>
    <t>Đơn giá lựa chọn (đ/m2)</t>
  </si>
  <si>
    <t>Làm tròn</t>
  </si>
  <si>
    <t>Ghi chú: Mức độ chênh lệch với giá trị trung bình của các mức giá chỉ dẫn không vượt quá 15% đảm bảo đúng nguyên tắc khống chế.</t>
  </si>
  <si>
    <t>Tổng cộng</t>
  </si>
  <si>
    <t>Ấp Bà Điều, xã Lý Văn Lâm, thành phố Cà Mau,Cà Mau</t>
  </si>
  <si>
    <t>Tháng 07/2021</t>
  </si>
  <si>
    <t xml:space="preserve"> Đất ở đô thị</t>
  </si>
  <si>
    <t>Hình chữ nhật</t>
  </si>
  <si>
    <t xml:space="preserve">Không Có CTXD </t>
  </si>
  <si>
    <t>Kém hơn</t>
  </si>
  <si>
    <t>máy chủ xử lí dữ liệu - Module máy chủ SUN Blade X6250 serve</t>
  </si>
  <si>
    <t xml:space="preserve"> SUN Blade X6250 serve Running Windows server</t>
  </si>
  <si>
    <t>Máy chủ ứng dụng và Web-Module máy chủ Sun Blade X6250</t>
  </si>
  <si>
    <t xml:space="preserve"> SUN Blade serve X6250: Running Windows solaris X86</t>
  </si>
  <si>
    <t>Máy chủ Sunblade X6270 Sever TB 6860/QD-TC1</t>
  </si>
  <si>
    <t>Máy chủ Sunblade X6270 Sever TB 6860/QD-TC2</t>
  </si>
  <si>
    <t>HP intergrity RX 8640</t>
  </si>
  <si>
    <t>Máy chủ dell 6650</t>
  </si>
  <si>
    <t>Máy chủ HP ML370 T04</t>
  </si>
  <si>
    <t>Sun blade 6000 Chassis</t>
  </si>
  <si>
    <t>Khung mạch chính cho nhóm máy chủ Unix-6000 Chassis</t>
  </si>
  <si>
    <t>Máy điều hòa Carrier 26000BTU</t>
  </si>
  <si>
    <t>Máy chiếu SONY VPLEX 175</t>
  </si>
  <si>
    <t>GE DIGITAL ENERGY UPS MODEL SITEPRO 40KVA 3 PHASE</t>
  </si>
  <si>
    <t>GE DIGITAL ENERGY UPS MODEL SITEPRO 40-33</t>
  </si>
  <si>
    <t>UPS 20KVA</t>
  </si>
  <si>
    <t>UPS 5KVA</t>
  </si>
  <si>
    <t>HỆ THỐNG CHỐNG SÉT NGUỒN VÀ MẠNG MÁY TÍNH</t>
  </si>
  <si>
    <t>BỘ CĂT LỌC SÉT LAN TRUYỀN 160KA-TVSS 160KA: LIEBERT ACCUVAR</t>
  </si>
  <si>
    <t>HỆ THỐNG GIÁM SÁT MÔI TRƯỜNG PHÒNG MÁY CHỦ</t>
  </si>
  <si>
    <t>SWITCH CISCO C3560X -48T-S KÈM 2 MODULE NETWORK 10G</t>
  </si>
  <si>
    <t>SWITCH 48 CỔNG - DỰ ÁN MỞ RỘNG HỆ THỐNG MẠNG VÀ ĐIỆN ƯU TIÊN</t>
  </si>
  <si>
    <t>SWITCH CISCO WS-C3560-48TD-S</t>
  </si>
  <si>
    <t>CISCO ROUTER 7206</t>
  </si>
  <si>
    <t>INTERNET LOAD BALANCING BIG-IP SWITCH</t>
  </si>
  <si>
    <t>THIẾT BỊ CÂN BẰNG TẢI - INTERNET LOADBALANCINGF5 MODEL: F5</t>
  </si>
  <si>
    <t>IPS 02 (120)</t>
  </si>
  <si>
    <t>IPS 02 (119)</t>
  </si>
  <si>
    <t>IPS 02 (118)</t>
  </si>
  <si>
    <t>Thiết bị phân tích cho thiết bị bảo mật loại 2 FortiAn</t>
  </si>
  <si>
    <t>Thiết bị cảm biến</t>
  </si>
  <si>
    <t>Hệ Thống mạng LAN</t>
  </si>
  <si>
    <t>HỆ THỐNG GIÁM SÁT MÔI TRƯỜNG QUẢN LÝ PHÒNG MÁY CHỦ</t>
  </si>
  <si>
    <t>Máy trạm IBM A30</t>
  </si>
  <si>
    <t>Máy trạm IBM A29</t>
  </si>
  <si>
    <t>Máy vi tính DELL màn hình LCD-TB 2059/TB-QLTSNN2</t>
  </si>
  <si>
    <t>Máy vi tính DELL OPTIPLEX 990</t>
  </si>
  <si>
    <t>Máy tính đề bàn dell OPTIPLEX9020MT</t>
  </si>
  <si>
    <t>Máy tính đề bàn dell OPTIPLEX9020 core i5</t>
  </si>
  <si>
    <t>Máy tính đề bàn HP Compaq 8100Elite</t>
  </si>
  <si>
    <t>Máy vi tính DELL OPTIPLEX 9010 SFF</t>
  </si>
  <si>
    <t>Máy tính HP Compaq 8300Elite</t>
  </si>
  <si>
    <t>Máy tính HP Compaq 8100</t>
  </si>
  <si>
    <t>CISCO PORT WTC ISHDSL</t>
  </si>
  <si>
    <t>Máy điều hòa National 18000BTU</t>
  </si>
  <si>
    <t>Điều hòa tủ Carrier 38/42 SM5C</t>
  </si>
  <si>
    <t>Màn hình dell F1913S 19 inches vuông</t>
  </si>
  <si>
    <t>UPS SANTAK OFFLINE 2000VA -1</t>
  </si>
  <si>
    <t>UPS BX 1100CI -9</t>
  </si>
  <si>
    <t>UPS 1100VA -230VA BX1100LI-MS</t>
  </si>
  <si>
    <t>QUẠT CÂY ĐIỆN CƠ THỐNG NHẤT CÓ ĐIỀU KHIỂN TỪ XA -3</t>
  </si>
  <si>
    <t>MÁY ĐIỀU HÒA NHIỆT ĐỘ LG 18000BTU</t>
  </si>
  <si>
    <t>QUẠT SÀN KOMATSU BS50</t>
  </si>
  <si>
    <t>MÁY HỦY TÀI LIỆU BH-8600C</t>
  </si>
  <si>
    <t>TIVI LCD PANASONIC 32INCH</t>
  </si>
  <si>
    <t>TIVI LED LG 42 INCH MA 42LB582T</t>
  </si>
  <si>
    <t>TIVI LCD SAMSUNG LA-32B350</t>
  </si>
  <si>
    <t>TỦ SẮT 1</t>
  </si>
  <si>
    <t>TỦ SẮT 2</t>
  </si>
  <si>
    <t>BÀN PHÒNG HỘI NGHỊ - TB-1</t>
  </si>
  <si>
    <t>BÀN PHÒNG HỘI NGHỊ - TB-2</t>
  </si>
  <si>
    <t>BÀN PHÒNG HỘI NGHỊ - TB-3</t>
  </si>
  <si>
    <t>BÀN PHÒNG HỘI NGHỊ - TB-4</t>
  </si>
  <si>
    <t>BÀN PHÒNG HỘI NGHỊ - TB-5</t>
  </si>
  <si>
    <t>BÀN PHÒNG HỘI NGHỊ - TB-6</t>
  </si>
  <si>
    <t>BÀN PHÒNG HỘI NGHỊ - TB-7</t>
  </si>
  <si>
    <t>BÀN PHÒNG HỘI NGHỊ - TB-8</t>
  </si>
  <si>
    <t>BÀN PHÒNG HỘI NGHỊ - TB-9</t>
  </si>
  <si>
    <t>BÀN PHÒNG HỘI NGHỊ - TB-10</t>
  </si>
  <si>
    <t>BÀN PHÒNG HỘI NGHỊ - TB-11</t>
  </si>
  <si>
    <t>BÀN PHÒNG HỘI NGHỊ - TB-12</t>
  </si>
  <si>
    <t>BÀN PHÒNG HỘI NGHỊ - TB-13</t>
  </si>
  <si>
    <t>BÀN PHÒNG HỘI NGHỊ - TB-14</t>
  </si>
  <si>
    <t>BÀN PHÒNG HỘI NGHỊ - TB-15</t>
  </si>
  <si>
    <t>GHẾ HỌP -1</t>
  </si>
  <si>
    <t>GHẾ HỌP -2</t>
  </si>
  <si>
    <t>GHẾ HỌP -3</t>
  </si>
  <si>
    <t>GHẾ HỌP -4</t>
  </si>
  <si>
    <t>GHẾ HỌP -5</t>
  </si>
  <si>
    <t>GHẾ HỌP -6</t>
  </si>
  <si>
    <t>GHẾ HỌP -7</t>
  </si>
  <si>
    <t>GHẾ HỌP -8</t>
  </si>
  <si>
    <t>GHẾ HỌP -9</t>
  </si>
  <si>
    <t>GHẾ HỌP -10</t>
  </si>
  <si>
    <t>GHẾ HỌP -11</t>
  </si>
  <si>
    <t>GHẾ HỌP -12</t>
  </si>
  <si>
    <t>GHẾ HỌP -23</t>
  </si>
  <si>
    <t>GHẾ HỌP -24</t>
  </si>
  <si>
    <t>GHẾ XUÂN HÒA GM28-06</t>
  </si>
  <si>
    <t>GHẾ NHÂN VIÊN LƯỚI</t>
  </si>
  <si>
    <t>Số lượng</t>
  </si>
  <si>
    <t>Cũ, hỏng, lỗi thời, không sử dụng được</t>
  </si>
  <si>
    <t>Đơn giá 
(VNĐ)</t>
  </si>
  <si>
    <t>Thành tiền</t>
  </si>
  <si>
    <t>Vỏ ngoài han rỉ, sơn bị bong tróc, xuống cấp trầm trọng, đã tháo rời</t>
  </si>
  <si>
    <t>Gẫy, hỏng, không sử dụng được</t>
  </si>
  <si>
    <t>Gẫy, hỏng, không còn sử dụng được</t>
  </si>
  <si>
    <t>Cũ, hỏng, không sử dụng được</t>
  </si>
  <si>
    <t>Hỏng, nứt gãy nhiều chỗ, sơn phủ đã bạc, hiện đang tháo dời</t>
  </si>
  <si>
    <t>Máy chủ xử lí dữ liệu - Module máy chủ SUN Blade X6250 serve</t>
  </si>
  <si>
    <t>Tài sản  cố định</t>
  </si>
  <si>
    <t xml:space="preserve">Tên tài sản </t>
  </si>
  <si>
    <t>Hiện trạng tài sản</t>
  </si>
  <si>
    <t>Công cụ lao động</t>
  </si>
  <si>
    <t>Máy tính đề bàn dell OPTIPLEX 9020</t>
  </si>
  <si>
    <t>Máy tính đề bàn dell OPTIPLEX 9020 SFF</t>
  </si>
  <si>
    <t xml:space="preserve">Máy tính xách tay Dell </t>
  </si>
  <si>
    <t>Máy tính xách tay HP compag CQ42- 103 TU</t>
  </si>
  <si>
    <t>Máy tính xách tay HP 450 DON16PA-9</t>
  </si>
  <si>
    <t>Máy tính xách tay HP 14-R041TU-J6M10PA-3</t>
  </si>
  <si>
    <t>Máy tính xách tay HP 14-R041TU-J6M10PA-4</t>
  </si>
  <si>
    <t>Máy tính xách tay HP 14-R041TU-J6M10PA-5</t>
  </si>
  <si>
    <t>Máy tính xách tay HP 14-R041TU-J6M10PA-6</t>
  </si>
  <si>
    <t>Máy tính xách tay HP 14-R041TU-J6M10PA-8</t>
  </si>
  <si>
    <t>Máy tính xách tay HP 14-R041TU-J6M10PA-17</t>
  </si>
  <si>
    <t>Máy tính xách tay HP 14-R041TU-J6M10PA-20</t>
  </si>
  <si>
    <t>Máy tính xách tay HP 14-R041TU-J6M10PA-13</t>
  </si>
  <si>
    <t>Máy tính xách tay HP 14-R041TU-J6M10PA-14</t>
  </si>
  <si>
    <t>Router Cisco 877 HD042</t>
  </si>
  <si>
    <t>Router Cisco 877 HD043</t>
  </si>
  <si>
    <t>Router Cisco 877 HD044</t>
  </si>
  <si>
    <t>Router Cisco 877 HD045</t>
  </si>
  <si>
    <t>Router Cisco 877 HD0711231-E1</t>
  </si>
  <si>
    <t>Router Cisco 878 -K9</t>
  </si>
  <si>
    <t>Router Cisco 1841</t>
  </si>
  <si>
    <t>Điều hòa nhiệt độ FUJITSU công suất 18000BTU</t>
  </si>
  <si>
    <t>HỆ THỐNG HIỂN THỊ (GỒM 6 MÀN HÌNH FLATOFT VÀ 6PC KÈM PHỤ KIỆN)</t>
  </si>
  <si>
    <t>Mã thẻ tài sản</t>
  </si>
  <si>
    <t>TS00000000724</t>
  </si>
  <si>
    <t>TS00000000860</t>
  </si>
  <si>
    <t>TS00000000890</t>
  </si>
  <si>
    <t>TS00000000723</t>
  </si>
  <si>
    <t>TS00000000700</t>
  </si>
  <si>
    <t>TS00000001249</t>
  </si>
  <si>
    <t>TS00000000905</t>
  </si>
  <si>
    <t>TS00000001229</t>
  </si>
  <si>
    <t>TS00000000971</t>
  </si>
  <si>
    <t>TS00000000995</t>
  </si>
  <si>
    <t>TS00000000997</t>
  </si>
  <si>
    <t>TS00000001020</t>
  </si>
  <si>
    <t>TS00000001081</t>
  </si>
  <si>
    <t>TS00000001095</t>
  </si>
  <si>
    <t>TS00000001323</t>
  </si>
  <si>
    <t>TS00000001371</t>
  </si>
  <si>
    <t>TS00000001745</t>
  </si>
  <si>
    <t>TS00000001875</t>
  </si>
  <si>
    <t>TS00000001876</t>
  </si>
  <si>
    <t>TS00000002250</t>
  </si>
  <si>
    <t>TS00000001901</t>
  </si>
  <si>
    <t>TS00000001969</t>
  </si>
  <si>
    <t>TS00000002010</t>
  </si>
  <si>
    <t>TS00000002044</t>
  </si>
  <si>
    <t>TS00000002210</t>
  </si>
  <si>
    <t>TS00000001887</t>
  </si>
  <si>
    <t>TS00000002162</t>
  </si>
  <si>
    <t>TS00000001793</t>
  </si>
  <si>
    <t>TS00000001294</t>
  </si>
  <si>
    <t>TS00000000873</t>
  </si>
  <si>
    <t>TS00000000867</t>
  </si>
  <si>
    <t>TS00000001446</t>
  </si>
  <si>
    <t>TS00000001572</t>
  </si>
  <si>
    <t>TS00000001695</t>
  </si>
  <si>
    <t>TS00000001743</t>
  </si>
  <si>
    <t>TS00000001756</t>
  </si>
  <si>
    <t>TS00000001892</t>
  </si>
  <si>
    <t>TS00000002117</t>
  </si>
  <si>
    <t>TS00000001547</t>
  </si>
  <si>
    <t>TS00000001078</t>
  </si>
  <si>
    <t>TS00000000992</t>
  </si>
  <si>
    <t>TS00000001825</t>
  </si>
  <si>
    <t>TS00000002021</t>
  </si>
  <si>
    <t>TS00000001309</t>
  </si>
  <si>
    <t>TS00000001590</t>
  </si>
  <si>
    <t>TS00000001719</t>
  </si>
  <si>
    <t>TS00000001337</t>
  </si>
  <si>
    <t>TS00000017495</t>
  </si>
  <si>
    <t>TS00000001223</t>
  </si>
  <si>
    <t>TS00000002269</t>
  </si>
  <si>
    <t>TS00000001481</t>
  </si>
  <si>
    <t>TS00000001450</t>
  </si>
  <si>
    <t>TS00000001535</t>
  </si>
  <si>
    <t>TS00000001596</t>
  </si>
  <si>
    <t>TS00000000815</t>
  </si>
  <si>
    <t>TS00000001355</t>
  </si>
  <si>
    <t>TS00000001492</t>
  </si>
  <si>
    <t>TS00000001691</t>
  </si>
  <si>
    <t>TS00000001994</t>
  </si>
  <si>
    <t>TS00000001850</t>
  </si>
  <si>
    <t>CC00000003391</t>
  </si>
  <si>
    <t>CC00000003342</t>
  </si>
  <si>
    <t>CC00000002772</t>
  </si>
  <si>
    <t>CC00000002804</t>
  </si>
  <si>
    <t>CC00000002825</t>
  </si>
  <si>
    <t>CC00000003196</t>
  </si>
  <si>
    <t>CC00000003277</t>
  </si>
  <si>
    <t>CC00000002611</t>
  </si>
  <si>
    <t>CC00000002612</t>
  </si>
  <si>
    <t>CC00000002613</t>
  </si>
  <si>
    <t>CC00000003218</t>
  </si>
  <si>
    <t>CC00000003236</t>
  </si>
  <si>
    <t>CC00000002818</t>
  </si>
  <si>
    <t>CC00000002730</t>
  </si>
  <si>
    <t>CC00000002809</t>
  </si>
  <si>
    <t>CC00000002812</t>
  </si>
  <si>
    <t>CC00000002828</t>
  </si>
  <si>
    <t>CC00000002829</t>
  </si>
  <si>
    <t>CC00000003019</t>
  </si>
  <si>
    <t>CC00000003233</t>
  </si>
  <si>
    <t>CC00000003280</t>
  </si>
  <si>
    <t>CC00000002571</t>
  </si>
  <si>
    <t>CC00000002841</t>
  </si>
  <si>
    <t>CC00000002569</t>
  </si>
  <si>
    <t>CC00000003039</t>
  </si>
  <si>
    <t>CC00000003076</t>
  </si>
  <si>
    <t>CC00000003081</t>
  </si>
  <si>
    <t>CC00000003101</t>
  </si>
  <si>
    <t>CC00000003120</t>
  </si>
  <si>
    <t>CC00000003123</t>
  </si>
  <si>
    <t>CC00000003169</t>
  </si>
  <si>
    <t>CC00000050643</t>
  </si>
  <si>
    <t>CC00000050638</t>
  </si>
  <si>
    <t>CC00000050669</t>
  </si>
  <si>
    <t>TS00000001907</t>
  </si>
  <si>
    <t>CC00000002970</t>
  </si>
  <si>
    <t>CC00000003041</t>
  </si>
  <si>
    <t>CC00000003048</t>
  </si>
  <si>
    <t>CC00000003445</t>
  </si>
  <si>
    <t>CC00000003153</t>
  </si>
  <si>
    <t>CC00000003253</t>
  </si>
  <si>
    <t>CC00000003255</t>
  </si>
  <si>
    <t>CC00000003320</t>
  </si>
  <si>
    <t>CC00000003324</t>
  </si>
  <si>
    <t>CC00000003227</t>
  </si>
  <si>
    <t>CC00000003229</t>
  </si>
  <si>
    <t>CC00000003327</t>
  </si>
  <si>
    <t>CC00000003034</t>
  </si>
  <si>
    <t>CC00000003450</t>
  </si>
  <si>
    <t>CC00000003087</t>
  </si>
  <si>
    <t>CC00000003105</t>
  </si>
  <si>
    <t>CC00000003149</t>
  </si>
  <si>
    <t>CC00000003163</t>
  </si>
  <si>
    <t>CC00000003046</t>
  </si>
  <si>
    <t>C100000259444</t>
  </si>
  <si>
    <t>C100000019142</t>
  </si>
  <si>
    <t>C100000019014</t>
  </si>
  <si>
    <t>C100000016663</t>
  </si>
  <si>
    <t>C100000016827</t>
  </si>
  <si>
    <t>C100000016666</t>
  </si>
  <si>
    <t>C100000016830</t>
  </si>
  <si>
    <t>C100000018966</t>
  </si>
  <si>
    <t>C100000016270</t>
  </si>
  <si>
    <t>C100000019556</t>
  </si>
  <si>
    <t>C100000017763</t>
  </si>
  <si>
    <t>C100000016813</t>
  </si>
  <si>
    <t>C100000259442</t>
  </si>
  <si>
    <t xml:space="preserve">C100000016914
</t>
  </si>
  <si>
    <t>C100000019150</t>
  </si>
  <si>
    <t>C100000288577</t>
  </si>
  <si>
    <t>C100000288578</t>
  </si>
  <si>
    <t>C100000016297</t>
  </si>
  <si>
    <t>C100000016361</t>
  </si>
  <si>
    <t>C100000016644</t>
  </si>
  <si>
    <t>C100000019384</t>
  </si>
  <si>
    <t>C100000016836</t>
  </si>
  <si>
    <t>C100000019676</t>
  </si>
  <si>
    <t xml:space="preserve">C100000016611
</t>
  </si>
  <si>
    <t>C100000018992</t>
  </si>
  <si>
    <t>C100000018371</t>
  </si>
  <si>
    <t>C100000019354</t>
  </si>
  <si>
    <t>C100000019278</t>
  </si>
  <si>
    <t>C100000017739</t>
  </si>
  <si>
    <t>C100000017793</t>
  </si>
  <si>
    <t>C100000019456</t>
  </si>
  <si>
    <t>C100000018726</t>
  </si>
  <si>
    <t>C100000018291</t>
  </si>
  <si>
    <t>C100000018296</t>
  </si>
  <si>
    <t>C100000018332</t>
  </si>
  <si>
    <t>C100000018730</t>
  </si>
  <si>
    <t>C100000018147</t>
  </si>
  <si>
    <t>C100000019435</t>
  </si>
  <si>
    <t>C100000018670</t>
  </si>
  <si>
    <t>C100000018527</t>
  </si>
  <si>
    <t>C100000017016</t>
  </si>
  <si>
    <t>C100000017067</t>
  </si>
  <si>
    <t>C100000019070</t>
  </si>
  <si>
    <t>C100000017320</t>
  </si>
  <si>
    <t>C100000016994</t>
  </si>
  <si>
    <t>C100000017262</t>
  </si>
  <si>
    <t>C100000019082</t>
  </si>
  <si>
    <t>C100000019624</t>
  </si>
  <si>
    <t>C100000017265</t>
  </si>
  <si>
    <t>C100000017324</t>
  </si>
  <si>
    <t>C100000017073</t>
  </si>
  <si>
    <t>C100000017268</t>
  </si>
  <si>
    <t>C100000017030</t>
  </si>
  <si>
    <t>C100000016991</t>
  </si>
  <si>
    <t>C100000017038</t>
  </si>
  <si>
    <t>C100000017019</t>
  </si>
  <si>
    <t>C100000017070</t>
  </si>
  <si>
    <t>C100000017041</t>
  </si>
  <si>
    <t>C100000017021</t>
  </si>
  <si>
    <t>C100000016997</t>
  </si>
  <si>
    <t>C100000017044</t>
  </si>
  <si>
    <t>C100000017024</t>
  </si>
  <si>
    <t>C100000017000</t>
  </si>
  <si>
    <t>C100000017047</t>
  </si>
  <si>
    <t>C100000017027</t>
  </si>
  <si>
    <t>C100000017003</t>
  </si>
  <si>
    <t>C100000017978</t>
  </si>
  <si>
    <t>C100000257872</t>
  </si>
  <si>
    <t>PHỤ LỤC 01: DANH SÁCH TÀI SẢN BÁN THANH LÝ 2021</t>
  </si>
  <si>
    <t>(Kèm theo Hợp đồng số  123/2021/HĐ-ĐG ngày 29/9/2021)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</si>
</sst>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17">
    <font>
      <sz val="11"/>
      <color theme="1"/>
      <name val="Calibri"/>
      <charset val="134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i/>
      <sz val="11"/>
      <color theme="1"/>
      <name val="Times New Roman"/>
      <family val="1"/>
    </font>
    <font>
      <i/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rgb="FFFF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b/>
      <sz val="13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AEAAAA"/>
      </top>
      <bottom style="thin">
        <color rgb="FFAEAAAA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4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2" borderId="1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right" vertical="center"/>
    </xf>
    <xf numFmtId="0" fontId="0" fillId="2" borderId="0" xfId="0" applyFill="1" applyAlignment="1"/>
    <xf numFmtId="0" fontId="0" fillId="2" borderId="0" xfId="0" applyFill="1" applyAlignment="1">
      <alignment horizontal="left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quotePrefix="1" applyFont="1" applyFill="1" applyBorder="1" applyAlignment="1">
      <alignment horizontal="left" vertical="center" wrapText="1"/>
    </xf>
    <xf numFmtId="2" fontId="3" fillId="2" borderId="1" xfId="2" applyNumberFormat="1" applyFont="1" applyFill="1" applyBorder="1" applyAlignment="1">
      <alignment horizontal="center" vertical="center" wrapText="1"/>
    </xf>
    <xf numFmtId="9" fontId="3" fillId="2" borderId="1" xfId="3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Alignment="1"/>
    <xf numFmtId="164" fontId="2" fillId="2" borderId="1" xfId="2" applyNumberFormat="1" applyFont="1" applyFill="1" applyBorder="1" applyAlignment="1">
      <alignment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3" fontId="2" fillId="2" borderId="1" xfId="2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11" fillId="0" borderId="0" xfId="4">
      <alignment vertical="center"/>
    </xf>
    <xf numFmtId="0" fontId="3" fillId="2" borderId="8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6" fillId="3" borderId="0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0" fontId="1" fillId="2" borderId="0" xfId="0" applyFont="1" applyFill="1">
      <alignment vertical="center"/>
    </xf>
    <xf numFmtId="3" fontId="12" fillId="2" borderId="1" xfId="0" applyNumberFormat="1" applyFont="1" applyFill="1" applyBorder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2" fillId="2" borderId="1" xfId="2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left" vertical="center" wrapText="1"/>
    </xf>
    <xf numFmtId="0" fontId="16" fillId="0" borderId="7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</cellXfs>
  <cellStyles count="5">
    <cellStyle name="Comma" xfId="2" builtinId="3"/>
    <cellStyle name="Hyperlink" xfId="4" builtinId="8"/>
    <cellStyle name="Normal" xfId="0" builtinId="0"/>
    <cellStyle name="Normal 2" xfId="1"/>
    <cellStyle name="Percent" xfId="3" builtinId="5"/>
  </cellStyles>
  <dxfs count="27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sosanhnha.com/ban-nen-duong-so-8-kdc-sao-mai-cla4k9gJ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9"/>
  <sheetViews>
    <sheetView tabSelected="1" topLeftCell="A58" workbookViewId="0">
      <selection activeCell="G67" sqref="G67"/>
    </sheetView>
  </sheetViews>
  <sheetFormatPr defaultColWidth="9.140625" defaultRowHeight="16.5"/>
  <cols>
    <col min="1" max="1" width="4.42578125" style="1" bestFit="1" customWidth="1"/>
    <col min="2" max="2" width="44.140625" style="39" customWidth="1"/>
    <col min="3" max="3" width="16.140625" style="63" customWidth="1"/>
    <col min="4" max="4" width="26.7109375" style="1" customWidth="1"/>
    <col min="5" max="5" width="8.140625" style="1" customWidth="1"/>
    <col min="6" max="6" width="11.85546875" style="41" customWidth="1"/>
    <col min="7" max="7" width="16.140625" style="36" customWidth="1"/>
    <col min="12" max="16384" width="9.140625" style="1"/>
  </cols>
  <sheetData>
    <row r="1" spans="1:11" ht="16.5" customHeight="1">
      <c r="A1" s="86" t="s">
        <v>401</v>
      </c>
      <c r="B1" s="87"/>
      <c r="C1" s="87"/>
      <c r="D1" s="87"/>
      <c r="E1" s="87"/>
      <c r="F1" s="87"/>
      <c r="G1" s="88"/>
    </row>
    <row r="2" spans="1:11" ht="13.5" customHeight="1">
      <c r="A2" s="86"/>
      <c r="B2" s="87"/>
      <c r="C2" s="87"/>
      <c r="D2" s="87"/>
      <c r="E2" s="87"/>
      <c r="F2" s="87"/>
      <c r="G2" s="88"/>
    </row>
    <row r="3" spans="1:11" ht="28.5" customHeight="1">
      <c r="A3" s="89" t="s">
        <v>402</v>
      </c>
      <c r="B3" s="90"/>
      <c r="C3" s="90"/>
      <c r="D3" s="90"/>
      <c r="E3" s="90"/>
      <c r="F3" s="90"/>
      <c r="G3" s="91"/>
    </row>
    <row r="4" spans="1:11" s="35" customFormat="1" ht="32.25" customHeight="1">
      <c r="A4" s="49" t="s">
        <v>0</v>
      </c>
      <c r="B4" s="64" t="s">
        <v>192</v>
      </c>
      <c r="C4" s="64" t="s">
        <v>218</v>
      </c>
      <c r="D4" s="49" t="s">
        <v>193</v>
      </c>
      <c r="E4" s="49" t="s">
        <v>181</v>
      </c>
      <c r="F4" s="80" t="s">
        <v>183</v>
      </c>
      <c r="G4" s="38" t="s">
        <v>184</v>
      </c>
      <c r="H4" s="34"/>
      <c r="I4" s="34"/>
      <c r="J4" s="34"/>
      <c r="K4" s="34"/>
    </row>
    <row r="5" spans="1:11" s="35" customFormat="1" ht="32.25" customHeight="1">
      <c r="A5" s="37" t="s">
        <v>14</v>
      </c>
      <c r="B5" s="43" t="s">
        <v>191</v>
      </c>
      <c r="C5" s="60"/>
      <c r="D5" s="37"/>
      <c r="E5" s="37"/>
      <c r="F5" s="44"/>
      <c r="G5" s="38"/>
      <c r="H5" s="34"/>
      <c r="I5" s="34"/>
      <c r="J5" s="34"/>
      <c r="K5" s="34"/>
    </row>
    <row r="6" spans="1:11" s="35" customFormat="1" ht="31.5">
      <c r="A6" s="48">
        <v>1</v>
      </c>
      <c r="B6" s="12" t="s">
        <v>190</v>
      </c>
      <c r="C6" s="61" t="s">
        <v>219</v>
      </c>
      <c r="D6" s="81" t="s">
        <v>182</v>
      </c>
      <c r="E6" s="3">
        <v>1</v>
      </c>
      <c r="F6" s="40">
        <v>300000</v>
      </c>
      <c r="G6" s="4">
        <f>F6*E6</f>
        <v>300000</v>
      </c>
      <c r="H6" s="34"/>
      <c r="I6" s="34"/>
      <c r="J6" s="34"/>
      <c r="K6" s="34"/>
    </row>
    <row r="7" spans="1:11" s="35" customFormat="1" ht="31.5">
      <c r="A7" s="48">
        <f>1+A6</f>
        <v>2</v>
      </c>
      <c r="B7" s="12" t="s">
        <v>92</v>
      </c>
      <c r="C7" s="61" t="s">
        <v>220</v>
      </c>
      <c r="D7" s="81" t="s">
        <v>182</v>
      </c>
      <c r="E7" s="3">
        <v>1</v>
      </c>
      <c r="F7" s="40">
        <v>300000</v>
      </c>
      <c r="G7" s="4">
        <f>F7*E7</f>
        <v>300000</v>
      </c>
      <c r="H7" s="34"/>
      <c r="I7" s="34"/>
      <c r="J7" s="34"/>
      <c r="K7" s="34"/>
    </row>
    <row r="8" spans="1:11" s="35" customFormat="1" ht="31.5">
      <c r="A8" s="48">
        <f t="shared" ref="A8:A66" si="0">1+A7</f>
        <v>3</v>
      </c>
      <c r="B8" s="12" t="s">
        <v>92</v>
      </c>
      <c r="C8" s="61" t="s">
        <v>221</v>
      </c>
      <c r="D8" s="81" t="s">
        <v>182</v>
      </c>
      <c r="E8" s="3">
        <v>1</v>
      </c>
      <c r="F8" s="40">
        <v>300000</v>
      </c>
      <c r="G8" s="4">
        <f>F8*E8</f>
        <v>300000</v>
      </c>
      <c r="H8" s="34"/>
      <c r="I8" s="34"/>
      <c r="J8" s="34"/>
      <c r="K8" s="34"/>
    </row>
    <row r="9" spans="1:11" s="35" customFormat="1" ht="31.5">
      <c r="A9" s="48">
        <f t="shared" si="0"/>
        <v>4</v>
      </c>
      <c r="B9" s="12" t="s">
        <v>190</v>
      </c>
      <c r="C9" s="61" t="s">
        <v>222</v>
      </c>
      <c r="D9" s="81" t="s">
        <v>182</v>
      </c>
      <c r="E9" s="3">
        <v>1</v>
      </c>
      <c r="F9" s="40">
        <f>F6</f>
        <v>300000</v>
      </c>
      <c r="G9" s="4">
        <f>F9*E9</f>
        <v>300000</v>
      </c>
      <c r="H9" s="34"/>
      <c r="I9" s="34"/>
      <c r="J9" s="34"/>
      <c r="K9" s="34"/>
    </row>
    <row r="10" spans="1:11" s="35" customFormat="1" ht="31.5">
      <c r="A10" s="48">
        <f t="shared" si="0"/>
        <v>5</v>
      </c>
      <c r="B10" s="12" t="s">
        <v>190</v>
      </c>
      <c r="C10" s="61" t="s">
        <v>223</v>
      </c>
      <c r="D10" s="81" t="s">
        <v>182</v>
      </c>
      <c r="E10" s="3">
        <v>1</v>
      </c>
      <c r="F10" s="40">
        <f>F6</f>
        <v>300000</v>
      </c>
      <c r="G10" s="4">
        <f>F10*E10</f>
        <v>300000</v>
      </c>
      <c r="H10" s="34"/>
      <c r="I10" s="34"/>
      <c r="J10" s="34"/>
      <c r="K10" s="34"/>
    </row>
    <row r="11" spans="1:11" s="35" customFormat="1" ht="31.5">
      <c r="A11" s="48">
        <f t="shared" si="0"/>
        <v>6</v>
      </c>
      <c r="B11" s="12" t="s">
        <v>92</v>
      </c>
      <c r="C11" s="61" t="s">
        <v>224</v>
      </c>
      <c r="D11" s="81" t="s">
        <v>182</v>
      </c>
      <c r="E11" s="3">
        <v>1</v>
      </c>
      <c r="F11" s="40">
        <f>F7</f>
        <v>300000</v>
      </c>
      <c r="G11" s="4">
        <f>F11*E11</f>
        <v>300000</v>
      </c>
      <c r="H11" s="34"/>
      <c r="I11" s="34"/>
      <c r="J11" s="34"/>
      <c r="K11" s="34"/>
    </row>
    <row r="12" spans="1:11" s="35" customFormat="1" ht="31.5">
      <c r="A12" s="48">
        <f t="shared" si="0"/>
        <v>7</v>
      </c>
      <c r="B12" s="12" t="s">
        <v>190</v>
      </c>
      <c r="C12" s="61" t="s">
        <v>225</v>
      </c>
      <c r="D12" s="81" t="s">
        <v>182</v>
      </c>
      <c r="E12" s="3">
        <v>1</v>
      </c>
      <c r="F12" s="40">
        <v>300000</v>
      </c>
      <c r="G12" s="4">
        <f>F12*E12</f>
        <v>300000</v>
      </c>
      <c r="H12" s="34"/>
      <c r="I12" s="34"/>
      <c r="J12" s="34"/>
      <c r="K12" s="34"/>
    </row>
    <row r="13" spans="1:11" s="35" customFormat="1" ht="31.5">
      <c r="A13" s="48">
        <f t="shared" si="0"/>
        <v>8</v>
      </c>
      <c r="B13" s="12" t="s">
        <v>93</v>
      </c>
      <c r="C13" s="61" t="s">
        <v>226</v>
      </c>
      <c r="D13" s="81" t="s">
        <v>182</v>
      </c>
      <c r="E13" s="3">
        <v>1</v>
      </c>
      <c r="F13" s="40">
        <v>300000</v>
      </c>
      <c r="G13" s="4">
        <f>F13*E13</f>
        <v>300000</v>
      </c>
      <c r="H13" s="34"/>
      <c r="I13" s="34"/>
      <c r="J13" s="34"/>
      <c r="K13" s="34"/>
    </row>
    <row r="14" spans="1:11" s="35" customFormat="1" ht="31.5">
      <c r="A14" s="48">
        <f t="shared" si="0"/>
        <v>9</v>
      </c>
      <c r="B14" s="12" t="s">
        <v>94</v>
      </c>
      <c r="C14" s="61" t="s">
        <v>227</v>
      </c>
      <c r="D14" s="81" t="s">
        <v>182</v>
      </c>
      <c r="E14" s="3">
        <v>1</v>
      </c>
      <c r="F14" s="40">
        <v>300000</v>
      </c>
      <c r="G14" s="4">
        <f>F14*E14</f>
        <v>300000</v>
      </c>
      <c r="H14" s="34"/>
      <c r="I14" s="34"/>
      <c r="J14" s="34"/>
      <c r="K14" s="34"/>
    </row>
    <row r="15" spans="1:11" s="35" customFormat="1" ht="31.5">
      <c r="A15" s="48">
        <f t="shared" si="0"/>
        <v>10</v>
      </c>
      <c r="B15" s="12" t="s">
        <v>95</v>
      </c>
      <c r="C15" s="61" t="s">
        <v>228</v>
      </c>
      <c r="D15" s="81" t="s">
        <v>182</v>
      </c>
      <c r="E15" s="3">
        <v>1</v>
      </c>
      <c r="F15" s="40">
        <v>300000</v>
      </c>
      <c r="G15" s="4">
        <f>F15*E15</f>
        <v>300000</v>
      </c>
      <c r="H15" s="34"/>
      <c r="I15" s="34"/>
      <c r="J15" s="34"/>
      <c r="K15" s="34"/>
    </row>
    <row r="16" spans="1:11" s="35" customFormat="1" ht="31.5">
      <c r="A16" s="48">
        <f t="shared" si="0"/>
        <v>11</v>
      </c>
      <c r="B16" s="12" t="s">
        <v>96</v>
      </c>
      <c r="C16" s="61" t="s">
        <v>229</v>
      </c>
      <c r="D16" s="81" t="s">
        <v>182</v>
      </c>
      <c r="E16" s="3">
        <v>1</v>
      </c>
      <c r="F16" s="40">
        <v>300000</v>
      </c>
      <c r="G16" s="4">
        <f>F16*E16</f>
        <v>300000</v>
      </c>
      <c r="H16" s="34"/>
      <c r="I16" s="34"/>
      <c r="J16" s="34"/>
      <c r="K16" s="34"/>
    </row>
    <row r="17" spans="1:11" s="35" customFormat="1" ht="31.5">
      <c r="A17" s="48">
        <f t="shared" si="0"/>
        <v>12</v>
      </c>
      <c r="B17" s="12" t="s">
        <v>96</v>
      </c>
      <c r="C17" s="61" t="s">
        <v>230</v>
      </c>
      <c r="D17" s="81" t="s">
        <v>182</v>
      </c>
      <c r="E17" s="3">
        <v>1</v>
      </c>
      <c r="F17" s="40">
        <v>300000</v>
      </c>
      <c r="G17" s="4">
        <f>F17*E17</f>
        <v>300000</v>
      </c>
      <c r="H17" s="34"/>
      <c r="I17" s="34"/>
      <c r="J17" s="34"/>
      <c r="K17" s="34"/>
    </row>
    <row r="18" spans="1:11" s="35" customFormat="1" ht="31.5">
      <c r="A18" s="48">
        <f t="shared" si="0"/>
        <v>13</v>
      </c>
      <c r="B18" s="12" t="s">
        <v>96</v>
      </c>
      <c r="C18" s="61" t="s">
        <v>231</v>
      </c>
      <c r="D18" s="81" t="s">
        <v>182</v>
      </c>
      <c r="E18" s="3">
        <v>1</v>
      </c>
      <c r="F18" s="40">
        <v>300000</v>
      </c>
      <c r="G18" s="4">
        <f>F18*E18</f>
        <v>300000</v>
      </c>
      <c r="H18" s="34"/>
      <c r="I18" s="34"/>
      <c r="J18" s="34"/>
      <c r="K18" s="34"/>
    </row>
    <row r="19" spans="1:11" s="35" customFormat="1" ht="31.5">
      <c r="A19" s="48">
        <f t="shared" si="0"/>
        <v>14</v>
      </c>
      <c r="B19" s="12" t="s">
        <v>97</v>
      </c>
      <c r="C19" s="61" t="s">
        <v>232</v>
      </c>
      <c r="D19" s="81" t="s">
        <v>182</v>
      </c>
      <c r="E19" s="3">
        <v>1</v>
      </c>
      <c r="F19" s="40">
        <v>200000</v>
      </c>
      <c r="G19" s="4">
        <f>F19*E19</f>
        <v>200000</v>
      </c>
      <c r="H19" s="34"/>
      <c r="I19" s="34"/>
      <c r="J19" s="34"/>
      <c r="K19" s="34"/>
    </row>
    <row r="20" spans="1:11" s="35" customFormat="1" ht="31.5">
      <c r="A20" s="48">
        <f t="shared" si="0"/>
        <v>15</v>
      </c>
      <c r="B20" s="12" t="s">
        <v>93</v>
      </c>
      <c r="C20" s="61" t="s">
        <v>233</v>
      </c>
      <c r="D20" s="81" t="s">
        <v>182</v>
      </c>
      <c r="E20" s="3">
        <v>1</v>
      </c>
      <c r="F20" s="40">
        <v>300000</v>
      </c>
      <c r="G20" s="4">
        <f>F20*E20</f>
        <v>300000</v>
      </c>
      <c r="H20" s="34"/>
      <c r="I20" s="34"/>
      <c r="J20" s="34"/>
      <c r="K20" s="34"/>
    </row>
    <row r="21" spans="1:11" s="35" customFormat="1" ht="31.5">
      <c r="A21" s="48">
        <f t="shared" si="0"/>
        <v>16</v>
      </c>
      <c r="B21" s="12" t="s">
        <v>92</v>
      </c>
      <c r="C21" s="61" t="s">
        <v>234</v>
      </c>
      <c r="D21" s="81" t="s">
        <v>182</v>
      </c>
      <c r="E21" s="3">
        <v>1</v>
      </c>
      <c r="F21" s="40">
        <v>300000</v>
      </c>
      <c r="G21" s="4">
        <f>F21*E21</f>
        <v>300000</v>
      </c>
      <c r="H21" s="34"/>
      <c r="I21" s="34"/>
      <c r="J21" s="34"/>
      <c r="K21" s="34"/>
    </row>
    <row r="22" spans="1:11" s="35" customFormat="1" ht="31.5">
      <c r="A22" s="48">
        <f t="shared" si="0"/>
        <v>17</v>
      </c>
      <c r="B22" s="12" t="s">
        <v>92</v>
      </c>
      <c r="C22" s="61" t="s">
        <v>235</v>
      </c>
      <c r="D22" s="81" t="s">
        <v>182</v>
      </c>
      <c r="E22" s="3">
        <v>1</v>
      </c>
      <c r="F22" s="40">
        <v>300000</v>
      </c>
      <c r="G22" s="4">
        <f>F22*E22</f>
        <v>300000</v>
      </c>
      <c r="H22" s="34"/>
      <c r="I22" s="34"/>
      <c r="J22" s="34"/>
      <c r="K22" s="34"/>
    </row>
    <row r="23" spans="1:11" s="35" customFormat="1" ht="31.5">
      <c r="A23" s="48">
        <f t="shared" si="0"/>
        <v>18</v>
      </c>
      <c r="B23" s="12" t="s">
        <v>98</v>
      </c>
      <c r="C23" s="61" t="s">
        <v>236</v>
      </c>
      <c r="D23" s="81" t="s">
        <v>182</v>
      </c>
      <c r="E23" s="3">
        <v>1</v>
      </c>
      <c r="F23" s="40">
        <v>300000</v>
      </c>
      <c r="G23" s="4">
        <f>F23*E23</f>
        <v>300000</v>
      </c>
      <c r="H23" s="34"/>
      <c r="I23" s="34"/>
      <c r="J23" s="34"/>
      <c r="K23" s="34"/>
    </row>
    <row r="24" spans="1:11" s="35" customFormat="1" ht="31.5">
      <c r="A24" s="48">
        <f t="shared" si="0"/>
        <v>19</v>
      </c>
      <c r="B24" s="12" t="s">
        <v>93</v>
      </c>
      <c r="C24" s="61" t="s">
        <v>237</v>
      </c>
      <c r="D24" s="81" t="s">
        <v>182</v>
      </c>
      <c r="E24" s="3">
        <v>1</v>
      </c>
      <c r="F24" s="40">
        <v>300000</v>
      </c>
      <c r="G24" s="4">
        <f>F24*E24</f>
        <v>300000</v>
      </c>
      <c r="H24" s="34"/>
      <c r="I24" s="34"/>
      <c r="J24" s="34"/>
      <c r="K24" s="34"/>
    </row>
    <row r="25" spans="1:11" s="35" customFormat="1" ht="31.5">
      <c r="A25" s="48">
        <f t="shared" si="0"/>
        <v>20</v>
      </c>
      <c r="B25" s="12" t="s">
        <v>97</v>
      </c>
      <c r="C25" s="61" t="s">
        <v>238</v>
      </c>
      <c r="D25" s="81" t="s">
        <v>182</v>
      </c>
      <c r="E25" s="3">
        <v>1</v>
      </c>
      <c r="F25" s="40">
        <v>200000</v>
      </c>
      <c r="G25" s="4">
        <f>F25*E25</f>
        <v>200000</v>
      </c>
      <c r="H25" s="34"/>
      <c r="I25" s="34"/>
      <c r="J25" s="34"/>
      <c r="K25" s="34"/>
    </row>
    <row r="26" spans="1:11" s="35" customFormat="1" ht="31.5">
      <c r="A26" s="48">
        <f t="shared" si="0"/>
        <v>21</v>
      </c>
      <c r="B26" s="12" t="s">
        <v>92</v>
      </c>
      <c r="C26" s="61" t="s">
        <v>239</v>
      </c>
      <c r="D26" s="81" t="s">
        <v>182</v>
      </c>
      <c r="E26" s="3">
        <v>1</v>
      </c>
      <c r="F26" s="40">
        <v>300000</v>
      </c>
      <c r="G26" s="4">
        <f>F26*E26</f>
        <v>300000</v>
      </c>
      <c r="H26" s="34"/>
      <c r="I26" s="34"/>
      <c r="J26" s="34"/>
      <c r="K26" s="34"/>
    </row>
    <row r="27" spans="1:11" s="35" customFormat="1" ht="31.5">
      <c r="A27" s="48">
        <f t="shared" si="0"/>
        <v>22</v>
      </c>
      <c r="B27" s="12" t="s">
        <v>99</v>
      </c>
      <c r="C27" s="61" t="s">
        <v>240</v>
      </c>
      <c r="D27" s="81" t="s">
        <v>182</v>
      </c>
      <c r="E27" s="3">
        <v>1</v>
      </c>
      <c r="F27" s="40">
        <v>300000</v>
      </c>
      <c r="G27" s="4">
        <f>F27*E27</f>
        <v>300000</v>
      </c>
      <c r="H27" s="34"/>
      <c r="I27" s="34"/>
      <c r="J27" s="34"/>
      <c r="K27" s="34"/>
    </row>
    <row r="28" spans="1:11" s="35" customFormat="1" ht="31.5">
      <c r="A28" s="48">
        <f>A27+1</f>
        <v>23</v>
      </c>
      <c r="B28" s="12" t="s">
        <v>92</v>
      </c>
      <c r="C28" s="61" t="s">
        <v>241</v>
      </c>
      <c r="D28" s="81" t="s">
        <v>182</v>
      </c>
      <c r="E28" s="3">
        <v>1</v>
      </c>
      <c r="F28" s="40">
        <v>300000</v>
      </c>
      <c r="G28" s="4">
        <f>F28*E28</f>
        <v>300000</v>
      </c>
      <c r="H28" s="34"/>
      <c r="I28" s="34"/>
      <c r="J28" s="34"/>
      <c r="K28" s="34"/>
    </row>
    <row r="29" spans="1:11" s="35" customFormat="1" ht="31.5">
      <c r="A29" s="48">
        <f t="shared" si="0"/>
        <v>24</v>
      </c>
      <c r="B29" s="12" t="s">
        <v>92</v>
      </c>
      <c r="C29" s="61" t="s">
        <v>242</v>
      </c>
      <c r="D29" s="81" t="s">
        <v>182</v>
      </c>
      <c r="E29" s="3">
        <v>1</v>
      </c>
      <c r="F29" s="40">
        <v>300000</v>
      </c>
      <c r="G29" s="4">
        <f>F29*E29</f>
        <v>300000</v>
      </c>
      <c r="H29" s="34"/>
      <c r="I29" s="34"/>
      <c r="J29" s="34"/>
      <c r="K29" s="34"/>
    </row>
    <row r="30" spans="1:11" s="35" customFormat="1" ht="31.5">
      <c r="A30" s="48">
        <f t="shared" si="0"/>
        <v>25</v>
      </c>
      <c r="B30" s="12" t="s">
        <v>92</v>
      </c>
      <c r="C30" s="61" t="s">
        <v>243</v>
      </c>
      <c r="D30" s="81" t="s">
        <v>182</v>
      </c>
      <c r="E30" s="3">
        <v>1</v>
      </c>
      <c r="F30" s="40">
        <v>300000</v>
      </c>
      <c r="G30" s="4">
        <f>F30*E30</f>
        <v>300000</v>
      </c>
      <c r="H30" s="34"/>
      <c r="I30" s="34"/>
      <c r="J30" s="34"/>
      <c r="K30" s="34"/>
    </row>
    <row r="31" spans="1:11" s="35" customFormat="1" ht="31.5">
      <c r="A31" s="48">
        <f t="shared" si="0"/>
        <v>26</v>
      </c>
      <c r="B31" s="12" t="s">
        <v>91</v>
      </c>
      <c r="C31" s="61" t="s">
        <v>244</v>
      </c>
      <c r="D31" s="81" t="s">
        <v>182</v>
      </c>
      <c r="E31" s="3">
        <v>1</v>
      </c>
      <c r="F31" s="40">
        <v>300000</v>
      </c>
      <c r="G31" s="4">
        <f>F31*E31</f>
        <v>300000</v>
      </c>
      <c r="H31" s="34"/>
      <c r="I31" s="34"/>
      <c r="J31" s="34"/>
      <c r="K31" s="34"/>
    </row>
    <row r="32" spans="1:11" s="35" customFormat="1" ht="31.5">
      <c r="A32" s="48">
        <f t="shared" si="0"/>
        <v>27</v>
      </c>
      <c r="B32" s="12" t="s">
        <v>100</v>
      </c>
      <c r="C32" s="61" t="s">
        <v>245</v>
      </c>
      <c r="D32" s="81" t="s">
        <v>182</v>
      </c>
      <c r="E32" s="3">
        <v>1</v>
      </c>
      <c r="F32" s="40">
        <v>300000</v>
      </c>
      <c r="G32" s="4">
        <f>F32*E32</f>
        <v>300000</v>
      </c>
      <c r="H32" s="34"/>
      <c r="I32" s="34"/>
      <c r="J32" s="34"/>
      <c r="K32" s="34"/>
    </row>
    <row r="33" spans="1:11" s="35" customFormat="1" ht="31.5">
      <c r="A33" s="48">
        <f t="shared" si="0"/>
        <v>28</v>
      </c>
      <c r="B33" s="12" t="s">
        <v>101</v>
      </c>
      <c r="C33" s="61" t="s">
        <v>246</v>
      </c>
      <c r="D33" s="81" t="s">
        <v>182</v>
      </c>
      <c r="E33" s="3">
        <v>1</v>
      </c>
      <c r="F33" s="40">
        <v>50000</v>
      </c>
      <c r="G33" s="4">
        <f>F33*E33</f>
        <v>50000</v>
      </c>
      <c r="H33" s="34"/>
      <c r="I33" s="34"/>
      <c r="J33" s="34"/>
      <c r="K33" s="34"/>
    </row>
    <row r="34" spans="1:11" s="35" customFormat="1" ht="31.5">
      <c r="A34" s="48">
        <f t="shared" si="0"/>
        <v>29</v>
      </c>
      <c r="B34" s="12" t="s">
        <v>102</v>
      </c>
      <c r="C34" s="61" t="s">
        <v>247</v>
      </c>
      <c r="D34" s="82" t="s">
        <v>188</v>
      </c>
      <c r="E34" s="3">
        <v>1</v>
      </c>
      <c r="F34" s="40">
        <v>1500000</v>
      </c>
      <c r="G34" s="4">
        <f>F34*E34</f>
        <v>1500000</v>
      </c>
      <c r="H34" s="34"/>
      <c r="I34" s="34"/>
      <c r="J34" s="34"/>
      <c r="K34" s="34"/>
    </row>
    <row r="35" spans="1:11" s="35" customFormat="1" ht="31.5">
      <c r="A35" s="48">
        <f t="shared" si="0"/>
        <v>30</v>
      </c>
      <c r="B35" s="12" t="s">
        <v>103</v>
      </c>
      <c r="C35" s="61" t="s">
        <v>248</v>
      </c>
      <c r="D35" s="82" t="s">
        <v>188</v>
      </c>
      <c r="E35" s="3">
        <v>1</v>
      </c>
      <c r="F35" s="40">
        <v>50000</v>
      </c>
      <c r="G35" s="40">
        <f>F35*E35</f>
        <v>50000</v>
      </c>
      <c r="H35" s="34"/>
      <c r="I35" s="34"/>
      <c r="J35" s="34"/>
      <c r="K35" s="34"/>
    </row>
    <row r="36" spans="1:11" s="35" customFormat="1" ht="31.5">
      <c r="A36" s="48">
        <f t="shared" si="0"/>
        <v>31</v>
      </c>
      <c r="B36" s="12" t="s">
        <v>103</v>
      </c>
      <c r="C36" s="61" t="s">
        <v>249</v>
      </c>
      <c r="D36" s="82" t="s">
        <v>188</v>
      </c>
      <c r="E36" s="3">
        <v>1</v>
      </c>
      <c r="F36" s="40">
        <v>50000</v>
      </c>
      <c r="G36" s="40">
        <f>F36*E36</f>
        <v>50000</v>
      </c>
      <c r="H36" s="34"/>
      <c r="I36" s="34"/>
      <c r="J36" s="34"/>
      <c r="K36" s="34"/>
    </row>
    <row r="37" spans="1:11" s="35" customFormat="1" ht="31.5">
      <c r="A37" s="48">
        <f t="shared" si="0"/>
        <v>32</v>
      </c>
      <c r="B37" s="12" t="s">
        <v>104</v>
      </c>
      <c r="C37" s="61" t="s">
        <v>250</v>
      </c>
      <c r="D37" s="82" t="s">
        <v>188</v>
      </c>
      <c r="E37" s="3">
        <v>1</v>
      </c>
      <c r="F37" s="40">
        <v>2000000</v>
      </c>
      <c r="G37" s="40">
        <f>F37*E37</f>
        <v>2000000</v>
      </c>
      <c r="H37" s="34"/>
      <c r="I37" s="34"/>
      <c r="J37" s="34"/>
      <c r="K37" s="34"/>
    </row>
    <row r="38" spans="1:11" s="35" customFormat="1" ht="31.5">
      <c r="A38" s="48">
        <f t="shared" si="0"/>
        <v>33</v>
      </c>
      <c r="B38" s="12" t="s">
        <v>104</v>
      </c>
      <c r="C38" s="61" t="s">
        <v>251</v>
      </c>
      <c r="D38" s="82" t="s">
        <v>188</v>
      </c>
      <c r="E38" s="3">
        <v>1</v>
      </c>
      <c r="F38" s="40">
        <v>2000000</v>
      </c>
      <c r="G38" s="40">
        <f>F38*E38</f>
        <v>2000000</v>
      </c>
      <c r="H38" s="34"/>
      <c r="I38" s="34"/>
      <c r="J38" s="34"/>
      <c r="K38" s="34"/>
    </row>
    <row r="39" spans="1:11" s="35" customFormat="1" ht="31.5">
      <c r="A39" s="48">
        <f t="shared" si="0"/>
        <v>34</v>
      </c>
      <c r="B39" s="12" t="s">
        <v>105</v>
      </c>
      <c r="C39" s="61" t="s">
        <v>252</v>
      </c>
      <c r="D39" s="82" t="s">
        <v>188</v>
      </c>
      <c r="E39" s="3">
        <v>1</v>
      </c>
      <c r="F39" s="40">
        <v>2000000</v>
      </c>
      <c r="G39" s="40">
        <f>F39*E39</f>
        <v>2000000</v>
      </c>
      <c r="H39" s="34"/>
      <c r="I39" s="34"/>
      <c r="J39" s="34"/>
      <c r="K39" s="34"/>
    </row>
    <row r="40" spans="1:11" s="35" customFormat="1" ht="31.5">
      <c r="A40" s="48">
        <f t="shared" si="0"/>
        <v>35</v>
      </c>
      <c r="B40" s="12" t="s">
        <v>106</v>
      </c>
      <c r="C40" s="61" t="s">
        <v>253</v>
      </c>
      <c r="D40" s="82" t="s">
        <v>188</v>
      </c>
      <c r="E40" s="3">
        <v>1</v>
      </c>
      <c r="F40" s="40">
        <v>1000000</v>
      </c>
      <c r="G40" s="40">
        <f>F40*E40</f>
        <v>1000000</v>
      </c>
      <c r="H40" s="34"/>
      <c r="I40" s="34"/>
      <c r="J40" s="34"/>
      <c r="K40" s="34"/>
    </row>
    <row r="41" spans="1:11" s="35" customFormat="1" ht="31.5">
      <c r="A41" s="48">
        <f t="shared" si="0"/>
        <v>36</v>
      </c>
      <c r="B41" s="12" t="s">
        <v>106</v>
      </c>
      <c r="C41" s="61" t="s">
        <v>254</v>
      </c>
      <c r="D41" s="82" t="s">
        <v>188</v>
      </c>
      <c r="E41" s="3">
        <v>1</v>
      </c>
      <c r="F41" s="40">
        <v>1000000</v>
      </c>
      <c r="G41" s="40">
        <f>F41*E41</f>
        <v>1000000</v>
      </c>
      <c r="H41" s="34"/>
      <c r="I41" s="34"/>
      <c r="J41" s="34"/>
      <c r="K41" s="34"/>
    </row>
    <row r="42" spans="1:11" s="35" customFormat="1" ht="31.5">
      <c r="A42" s="48">
        <f t="shared" si="0"/>
        <v>37</v>
      </c>
      <c r="B42" s="12" t="s">
        <v>107</v>
      </c>
      <c r="C42" s="61" t="s">
        <v>255</v>
      </c>
      <c r="D42" s="82" t="s">
        <v>188</v>
      </c>
      <c r="E42" s="3">
        <v>1</v>
      </c>
      <c r="F42" s="40">
        <v>200000</v>
      </c>
      <c r="G42" s="40">
        <f>F42*E42</f>
        <v>200000</v>
      </c>
      <c r="H42" s="34"/>
      <c r="I42" s="34"/>
      <c r="J42" s="34"/>
      <c r="K42" s="34"/>
    </row>
    <row r="43" spans="1:11" s="35" customFormat="1" ht="31.5">
      <c r="A43" s="48">
        <f t="shared" si="0"/>
        <v>38</v>
      </c>
      <c r="B43" s="12" t="s">
        <v>106</v>
      </c>
      <c r="C43" s="61" t="s">
        <v>256</v>
      </c>
      <c r="D43" s="82" t="s">
        <v>188</v>
      </c>
      <c r="E43" s="3">
        <v>1</v>
      </c>
      <c r="F43" s="40">
        <v>1000000</v>
      </c>
      <c r="G43" s="4">
        <f>F43*E43</f>
        <v>1000000</v>
      </c>
      <c r="H43" s="34"/>
      <c r="I43" s="34"/>
      <c r="J43" s="34"/>
      <c r="K43" s="34"/>
    </row>
    <row r="44" spans="1:11" s="35" customFormat="1" ht="31.5">
      <c r="A44" s="48">
        <f t="shared" si="0"/>
        <v>39</v>
      </c>
      <c r="B44" s="12" t="s">
        <v>108</v>
      </c>
      <c r="C44" s="61" t="s">
        <v>257</v>
      </c>
      <c r="D44" s="82" t="s">
        <v>188</v>
      </c>
      <c r="E44" s="3">
        <v>1</v>
      </c>
      <c r="F44" s="40">
        <v>20000</v>
      </c>
      <c r="G44" s="4">
        <f>F44*E44</f>
        <v>20000</v>
      </c>
      <c r="H44" s="34"/>
      <c r="I44" s="34"/>
      <c r="J44" s="34"/>
      <c r="K44" s="34"/>
    </row>
    <row r="45" spans="1:11" s="35" customFormat="1" ht="31.5">
      <c r="A45" s="48">
        <f t="shared" si="0"/>
        <v>40</v>
      </c>
      <c r="B45" s="12" t="s">
        <v>109</v>
      </c>
      <c r="C45" s="61" t="s">
        <v>258</v>
      </c>
      <c r="D45" s="82" t="s">
        <v>188</v>
      </c>
      <c r="E45" s="3">
        <v>1</v>
      </c>
      <c r="F45" s="40">
        <v>50000</v>
      </c>
      <c r="G45" s="4">
        <f>F45*E45</f>
        <v>50000</v>
      </c>
      <c r="H45" s="34"/>
      <c r="I45" s="34"/>
      <c r="J45" s="34"/>
      <c r="K45" s="34"/>
    </row>
    <row r="46" spans="1:11" s="35" customFormat="1" ht="31.5">
      <c r="A46" s="48">
        <f t="shared" si="0"/>
        <v>41</v>
      </c>
      <c r="B46" s="12" t="s">
        <v>109</v>
      </c>
      <c r="C46" s="61" t="s">
        <v>259</v>
      </c>
      <c r="D46" s="82" t="s">
        <v>188</v>
      </c>
      <c r="E46" s="3">
        <v>1</v>
      </c>
      <c r="F46" s="40">
        <v>50000</v>
      </c>
      <c r="G46" s="4">
        <f>F46*E46</f>
        <v>50000</v>
      </c>
      <c r="H46" s="34"/>
      <c r="I46" s="34"/>
      <c r="J46" s="34"/>
      <c r="K46" s="34"/>
    </row>
    <row r="47" spans="1:11" s="35" customFormat="1" ht="31.5">
      <c r="A47" s="48">
        <f t="shared" si="0"/>
        <v>42</v>
      </c>
      <c r="B47" s="12" t="s">
        <v>110</v>
      </c>
      <c r="C47" s="61" t="s">
        <v>260</v>
      </c>
      <c r="D47" s="82" t="s">
        <v>188</v>
      </c>
      <c r="E47" s="3">
        <v>1</v>
      </c>
      <c r="F47" s="40">
        <v>50000</v>
      </c>
      <c r="G47" s="4">
        <f>F47*E47</f>
        <v>50000</v>
      </c>
      <c r="H47" s="34"/>
      <c r="I47" s="34"/>
      <c r="J47" s="34"/>
      <c r="K47" s="34"/>
    </row>
    <row r="48" spans="1:11" s="35" customFormat="1" ht="31.5">
      <c r="A48" s="48">
        <f t="shared" si="0"/>
        <v>43</v>
      </c>
      <c r="B48" s="12" t="s">
        <v>110</v>
      </c>
      <c r="C48" s="61" t="s">
        <v>261</v>
      </c>
      <c r="D48" s="82" t="s">
        <v>188</v>
      </c>
      <c r="E48" s="3">
        <v>1</v>
      </c>
      <c r="F48" s="40">
        <v>20000</v>
      </c>
      <c r="G48" s="4">
        <f>F48*E48</f>
        <v>20000</v>
      </c>
      <c r="H48" s="34"/>
      <c r="I48" s="34"/>
      <c r="J48" s="34"/>
      <c r="K48" s="34"/>
    </row>
    <row r="49" spans="1:11" s="35" customFormat="1" ht="31.5">
      <c r="A49" s="48">
        <f t="shared" si="0"/>
        <v>44</v>
      </c>
      <c r="B49" s="12" t="s">
        <v>110</v>
      </c>
      <c r="C49" s="61" t="s">
        <v>262</v>
      </c>
      <c r="D49" s="82" t="s">
        <v>188</v>
      </c>
      <c r="E49" s="3">
        <v>1</v>
      </c>
      <c r="F49" s="40">
        <v>20000</v>
      </c>
      <c r="G49" s="4">
        <f>F49*E49</f>
        <v>20000</v>
      </c>
      <c r="H49" s="34"/>
      <c r="I49" s="34"/>
      <c r="J49" s="34"/>
      <c r="K49" s="34"/>
    </row>
    <row r="50" spans="1:11" s="35" customFormat="1" ht="31.5">
      <c r="A50" s="48">
        <f t="shared" si="0"/>
        <v>45</v>
      </c>
      <c r="B50" s="12" t="s">
        <v>111</v>
      </c>
      <c r="C50" s="61" t="s">
        <v>263</v>
      </c>
      <c r="D50" s="82" t="s">
        <v>188</v>
      </c>
      <c r="E50" s="3">
        <v>1</v>
      </c>
      <c r="F50" s="40">
        <v>100000</v>
      </c>
      <c r="G50" s="4">
        <f>F50*E50</f>
        <v>100000</v>
      </c>
      <c r="H50" s="34"/>
      <c r="I50" s="34"/>
      <c r="J50" s="34"/>
      <c r="K50" s="34"/>
    </row>
    <row r="51" spans="1:11" s="35" customFormat="1" ht="31.5">
      <c r="A51" s="48">
        <f t="shared" si="0"/>
        <v>46</v>
      </c>
      <c r="B51" s="12" t="s">
        <v>111</v>
      </c>
      <c r="C51" s="61" t="s">
        <v>264</v>
      </c>
      <c r="D51" s="82" t="s">
        <v>188</v>
      </c>
      <c r="E51" s="3">
        <v>1</v>
      </c>
      <c r="F51" s="40">
        <v>100000</v>
      </c>
      <c r="G51" s="4">
        <f>F51*E51</f>
        <v>100000</v>
      </c>
      <c r="H51" s="34"/>
      <c r="I51" s="34"/>
      <c r="J51" s="34"/>
      <c r="K51" s="34"/>
    </row>
    <row r="52" spans="1:11" s="35" customFormat="1" ht="31.5">
      <c r="A52" s="48">
        <f t="shared" si="0"/>
        <v>47</v>
      </c>
      <c r="B52" s="12" t="s">
        <v>112</v>
      </c>
      <c r="C52" s="61" t="s">
        <v>265</v>
      </c>
      <c r="D52" s="82" t="s">
        <v>188</v>
      </c>
      <c r="E52" s="3">
        <v>1</v>
      </c>
      <c r="F52" s="40">
        <v>100000</v>
      </c>
      <c r="G52" s="4">
        <f>F52*E52</f>
        <v>100000</v>
      </c>
      <c r="H52" s="34"/>
      <c r="I52" s="34"/>
      <c r="J52" s="34"/>
      <c r="K52" s="34"/>
    </row>
    <row r="53" spans="1:11" s="35" customFormat="1" ht="31.5">
      <c r="A53" s="48">
        <f t="shared" si="0"/>
        <v>48</v>
      </c>
      <c r="B53" s="12" t="s">
        <v>113</v>
      </c>
      <c r="C53" s="61" t="s">
        <v>266</v>
      </c>
      <c r="D53" s="82" t="s">
        <v>188</v>
      </c>
      <c r="E53" s="3">
        <v>1</v>
      </c>
      <c r="F53" s="40">
        <v>100000</v>
      </c>
      <c r="G53" s="4">
        <f>F53*E53</f>
        <v>100000</v>
      </c>
      <c r="H53" s="34"/>
      <c r="I53" s="34"/>
      <c r="J53" s="34"/>
      <c r="K53" s="34"/>
    </row>
    <row r="54" spans="1:11" s="35" customFormat="1" ht="31.5">
      <c r="A54" s="48">
        <f t="shared" si="0"/>
        <v>49</v>
      </c>
      <c r="B54" s="12" t="s">
        <v>112</v>
      </c>
      <c r="C54" s="61" t="s">
        <v>267</v>
      </c>
      <c r="D54" s="82" t="s">
        <v>188</v>
      </c>
      <c r="E54" s="3">
        <v>1</v>
      </c>
      <c r="F54" s="40">
        <v>100000</v>
      </c>
      <c r="G54" s="4">
        <f>F54*E54</f>
        <v>100000</v>
      </c>
      <c r="H54" s="34"/>
      <c r="I54" s="34"/>
      <c r="J54" s="34"/>
      <c r="K54" s="34"/>
    </row>
    <row r="55" spans="1:11" s="35" customFormat="1" ht="31.5">
      <c r="A55" s="48">
        <f t="shared" si="0"/>
        <v>50</v>
      </c>
      <c r="B55" s="12" t="s">
        <v>114</v>
      </c>
      <c r="C55" s="61" t="s">
        <v>268</v>
      </c>
      <c r="D55" s="82" t="s">
        <v>188</v>
      </c>
      <c r="E55" s="3">
        <v>1</v>
      </c>
      <c r="F55" s="40">
        <v>100000</v>
      </c>
      <c r="G55" s="4">
        <f>F55*E55</f>
        <v>100000</v>
      </c>
      <c r="H55" s="34"/>
      <c r="I55" s="34"/>
      <c r="J55" s="34"/>
      <c r="K55" s="34"/>
    </row>
    <row r="56" spans="1:11" s="35" customFormat="1" ht="31.5">
      <c r="A56" s="48">
        <f t="shared" si="0"/>
        <v>51</v>
      </c>
      <c r="B56" s="12" t="s">
        <v>115</v>
      </c>
      <c r="C56" s="61" t="s">
        <v>269</v>
      </c>
      <c r="D56" s="82" t="s">
        <v>188</v>
      </c>
      <c r="E56" s="3">
        <v>1</v>
      </c>
      <c r="F56" s="40">
        <v>100000</v>
      </c>
      <c r="G56" s="4">
        <f>F56*E56</f>
        <v>100000</v>
      </c>
      <c r="H56" s="34"/>
      <c r="I56" s="34"/>
      <c r="J56" s="34"/>
      <c r="K56" s="34"/>
    </row>
    <row r="57" spans="1:11" s="35" customFormat="1" ht="31.5">
      <c r="A57" s="48">
        <f t="shared" si="0"/>
        <v>52</v>
      </c>
      <c r="B57" s="12" t="s">
        <v>116</v>
      </c>
      <c r="C57" s="61" t="s">
        <v>270</v>
      </c>
      <c r="D57" s="82" t="s">
        <v>188</v>
      </c>
      <c r="E57" s="3">
        <v>1</v>
      </c>
      <c r="F57" s="40">
        <v>100000</v>
      </c>
      <c r="G57" s="4">
        <f>F57*E57</f>
        <v>100000</v>
      </c>
      <c r="H57" s="34"/>
      <c r="I57" s="34"/>
      <c r="J57" s="34"/>
      <c r="K57" s="34"/>
    </row>
    <row r="58" spans="1:11" s="35" customFormat="1" ht="31.5">
      <c r="A58" s="48">
        <f t="shared" si="0"/>
        <v>53</v>
      </c>
      <c r="B58" s="12" t="s">
        <v>117</v>
      </c>
      <c r="C58" s="61" t="s">
        <v>271</v>
      </c>
      <c r="D58" s="82" t="s">
        <v>188</v>
      </c>
      <c r="E58" s="3">
        <v>1</v>
      </c>
      <c r="F58" s="40">
        <v>100000</v>
      </c>
      <c r="G58" s="4">
        <f>F58*E58</f>
        <v>100000</v>
      </c>
      <c r="H58" s="34"/>
      <c r="I58" s="34"/>
      <c r="J58" s="34"/>
      <c r="K58" s="34"/>
    </row>
    <row r="59" spans="1:11" s="35" customFormat="1" ht="31.5">
      <c r="A59" s="48">
        <f t="shared" si="0"/>
        <v>54</v>
      </c>
      <c r="B59" s="12" t="s">
        <v>118</v>
      </c>
      <c r="C59" s="61" t="s">
        <v>272</v>
      </c>
      <c r="D59" s="82" t="s">
        <v>188</v>
      </c>
      <c r="E59" s="3">
        <v>1</v>
      </c>
      <c r="F59" s="40">
        <v>100000</v>
      </c>
      <c r="G59" s="4">
        <f>F59*E59</f>
        <v>100000</v>
      </c>
      <c r="H59" s="34"/>
      <c r="I59" s="34"/>
      <c r="J59" s="34"/>
      <c r="K59" s="34"/>
    </row>
    <row r="60" spans="1:11" s="35" customFormat="1" ht="31.5">
      <c r="A60" s="48">
        <f t="shared" si="0"/>
        <v>55</v>
      </c>
      <c r="B60" s="12" t="s">
        <v>119</v>
      </c>
      <c r="C60" s="61" t="s">
        <v>273</v>
      </c>
      <c r="D60" s="82" t="s">
        <v>188</v>
      </c>
      <c r="E60" s="3">
        <v>1</v>
      </c>
      <c r="F60" s="40">
        <v>100000</v>
      </c>
      <c r="G60" s="4">
        <f>F60*E60</f>
        <v>100000</v>
      </c>
      <c r="H60" s="34"/>
      <c r="I60" s="34"/>
      <c r="J60" s="34"/>
      <c r="K60" s="34"/>
    </row>
    <row r="61" spans="1:11" s="35" customFormat="1" ht="31.5">
      <c r="A61" s="48">
        <f t="shared" si="0"/>
        <v>56</v>
      </c>
      <c r="B61" s="12" t="s">
        <v>120</v>
      </c>
      <c r="C61" s="61" t="s">
        <v>274</v>
      </c>
      <c r="D61" s="82" t="s">
        <v>188</v>
      </c>
      <c r="E61" s="3">
        <v>1</v>
      </c>
      <c r="F61" s="40">
        <v>100000</v>
      </c>
      <c r="G61" s="4">
        <f>F61*E61</f>
        <v>100000</v>
      </c>
      <c r="H61" s="34"/>
      <c r="I61" s="34"/>
      <c r="J61" s="34"/>
      <c r="K61" s="34"/>
    </row>
    <row r="62" spans="1:11" s="35" customFormat="1" ht="31.5">
      <c r="A62" s="48">
        <f t="shared" si="0"/>
        <v>57</v>
      </c>
      <c r="B62" s="12" t="s">
        <v>121</v>
      </c>
      <c r="C62" s="61" t="s">
        <v>275</v>
      </c>
      <c r="D62" s="82" t="s">
        <v>188</v>
      </c>
      <c r="E62" s="3">
        <v>1</v>
      </c>
      <c r="F62" s="40">
        <v>50000</v>
      </c>
      <c r="G62" s="4">
        <f>F62*E62</f>
        <v>50000</v>
      </c>
      <c r="H62" s="34"/>
      <c r="I62" s="34"/>
      <c r="J62" s="34"/>
      <c r="K62" s="34"/>
    </row>
    <row r="63" spans="1:11" s="35" customFormat="1" ht="31.5">
      <c r="A63" s="48">
        <f t="shared" si="0"/>
        <v>58</v>
      </c>
      <c r="B63" s="12" t="s">
        <v>121</v>
      </c>
      <c r="C63" s="61" t="s">
        <v>276</v>
      </c>
      <c r="D63" s="82" t="s">
        <v>188</v>
      </c>
      <c r="E63" s="3">
        <v>1</v>
      </c>
      <c r="F63" s="40">
        <v>50000</v>
      </c>
      <c r="G63" s="4">
        <f>F63*E63</f>
        <v>50000</v>
      </c>
      <c r="H63" s="34"/>
      <c r="I63" s="34"/>
      <c r="J63" s="34"/>
      <c r="K63" s="34"/>
    </row>
    <row r="64" spans="1:11" s="35" customFormat="1" ht="31.5">
      <c r="A64" s="48">
        <f t="shared" si="0"/>
        <v>59</v>
      </c>
      <c r="B64" s="12" t="s">
        <v>122</v>
      </c>
      <c r="C64" s="61" t="s">
        <v>277</v>
      </c>
      <c r="D64" s="82" t="s">
        <v>188</v>
      </c>
      <c r="E64" s="3">
        <v>1</v>
      </c>
      <c r="F64" s="40">
        <v>20000</v>
      </c>
      <c r="G64" s="4">
        <f>F64*E64</f>
        <v>20000</v>
      </c>
      <c r="H64" s="34"/>
      <c r="I64" s="34"/>
      <c r="J64" s="34"/>
      <c r="K64" s="34"/>
    </row>
    <row r="65" spans="1:11" s="35" customFormat="1" ht="31.5">
      <c r="A65" s="48">
        <f t="shared" si="0"/>
        <v>60</v>
      </c>
      <c r="B65" s="12" t="s">
        <v>123</v>
      </c>
      <c r="C65" s="61" t="s">
        <v>278</v>
      </c>
      <c r="D65" s="82" t="s">
        <v>188</v>
      </c>
      <c r="E65" s="3">
        <v>1</v>
      </c>
      <c r="F65" s="40">
        <v>20000</v>
      </c>
      <c r="G65" s="4">
        <f>F65*E65</f>
        <v>20000</v>
      </c>
      <c r="H65" s="34"/>
      <c r="I65" s="34"/>
      <c r="J65" s="34"/>
      <c r="K65" s="34"/>
    </row>
    <row r="66" spans="1:11" s="35" customFormat="1" ht="31.5">
      <c r="A66" s="48">
        <f t="shared" si="0"/>
        <v>61</v>
      </c>
      <c r="B66" s="12" t="s">
        <v>217</v>
      </c>
      <c r="C66" s="61" t="s">
        <v>313</v>
      </c>
      <c r="D66" s="82" t="s">
        <v>188</v>
      </c>
      <c r="E66" s="3">
        <v>1</v>
      </c>
      <c r="F66" s="40">
        <v>2000000</v>
      </c>
      <c r="G66" s="4">
        <f>F66*E66</f>
        <v>2000000</v>
      </c>
      <c r="H66" s="34"/>
      <c r="I66" s="34"/>
      <c r="J66" s="34"/>
      <c r="K66" s="34"/>
    </row>
    <row r="67" spans="1:11" s="35" customFormat="1">
      <c r="A67" s="49" t="s">
        <v>31</v>
      </c>
      <c r="B67" s="45" t="s">
        <v>194</v>
      </c>
      <c r="C67" s="62"/>
      <c r="D67" s="82"/>
      <c r="E67" s="3"/>
      <c r="F67" s="40"/>
      <c r="G67" s="4"/>
      <c r="H67" s="34"/>
      <c r="I67" s="34"/>
      <c r="J67" s="34"/>
      <c r="K67" s="34"/>
    </row>
    <row r="68" spans="1:11" s="35" customFormat="1" ht="31.5">
      <c r="A68" s="48">
        <v>1</v>
      </c>
      <c r="B68" s="12" t="s">
        <v>125</v>
      </c>
      <c r="C68" s="50" t="s">
        <v>279</v>
      </c>
      <c r="D68" s="82" t="s">
        <v>188</v>
      </c>
      <c r="E68" s="3">
        <v>1</v>
      </c>
      <c r="F68" s="40">
        <v>50000</v>
      </c>
      <c r="G68" s="4">
        <f>F68*E68</f>
        <v>50000</v>
      </c>
      <c r="H68" s="34"/>
      <c r="I68" s="34"/>
      <c r="J68" s="34"/>
      <c r="K68" s="34"/>
    </row>
    <row r="69" spans="1:11" s="35" customFormat="1" ht="31.5">
      <c r="A69" s="48">
        <v>2</v>
      </c>
      <c r="B69" s="12" t="s">
        <v>124</v>
      </c>
      <c r="C69" s="50" t="s">
        <v>280</v>
      </c>
      <c r="D69" s="82" t="s">
        <v>188</v>
      </c>
      <c r="E69" s="3">
        <v>1</v>
      </c>
      <c r="F69" s="40">
        <v>50000</v>
      </c>
      <c r="G69" s="4">
        <f>F69*E69</f>
        <v>50000</v>
      </c>
      <c r="H69" s="34"/>
      <c r="I69" s="34"/>
      <c r="J69" s="34"/>
      <c r="K69" s="34"/>
    </row>
    <row r="70" spans="1:11" s="35" customFormat="1" ht="31.5">
      <c r="A70" s="48">
        <v>3</v>
      </c>
      <c r="B70" s="12" t="s">
        <v>126</v>
      </c>
      <c r="C70" s="51" t="s">
        <v>281</v>
      </c>
      <c r="D70" s="82" t="s">
        <v>188</v>
      </c>
      <c r="E70" s="3">
        <v>1</v>
      </c>
      <c r="F70" s="40">
        <v>100000</v>
      </c>
      <c r="G70" s="4">
        <f>F70*E70</f>
        <v>100000</v>
      </c>
      <c r="H70" s="34"/>
      <c r="I70" s="34"/>
      <c r="J70" s="34"/>
      <c r="K70" s="34"/>
    </row>
    <row r="71" spans="1:11" s="35" customFormat="1" ht="31.5">
      <c r="A71" s="48">
        <v>4</v>
      </c>
      <c r="B71" s="12" t="s">
        <v>127</v>
      </c>
      <c r="C71" s="52" t="s">
        <v>282</v>
      </c>
      <c r="D71" s="82" t="s">
        <v>188</v>
      </c>
      <c r="E71" s="3">
        <v>1</v>
      </c>
      <c r="F71" s="40">
        <v>100000</v>
      </c>
      <c r="G71" s="4">
        <f>F71*E71</f>
        <v>100000</v>
      </c>
      <c r="H71" s="34"/>
      <c r="I71" s="34"/>
      <c r="J71" s="34"/>
      <c r="K71" s="34"/>
    </row>
    <row r="72" spans="1:11" s="35" customFormat="1" ht="31.5">
      <c r="A72" s="48">
        <v>5</v>
      </c>
      <c r="B72" s="12" t="s">
        <v>127</v>
      </c>
      <c r="C72" s="50" t="s">
        <v>283</v>
      </c>
      <c r="D72" s="82" t="s">
        <v>188</v>
      </c>
      <c r="E72" s="3">
        <v>1</v>
      </c>
      <c r="F72" s="40">
        <v>100000</v>
      </c>
      <c r="G72" s="4">
        <f>F72*E72</f>
        <v>100000</v>
      </c>
      <c r="H72" s="34"/>
      <c r="I72" s="34"/>
      <c r="J72" s="34"/>
      <c r="K72" s="34"/>
    </row>
    <row r="73" spans="1:11" s="35" customFormat="1" ht="31.5">
      <c r="A73" s="48">
        <v>6</v>
      </c>
      <c r="B73" s="12" t="s">
        <v>127</v>
      </c>
      <c r="C73" s="50" t="s">
        <v>284</v>
      </c>
      <c r="D73" s="82" t="s">
        <v>188</v>
      </c>
      <c r="E73" s="3">
        <v>1</v>
      </c>
      <c r="F73" s="40">
        <v>100000</v>
      </c>
      <c r="G73" s="4">
        <f>F73*E73</f>
        <v>100000</v>
      </c>
      <c r="H73" s="34"/>
      <c r="I73" s="34"/>
      <c r="J73" s="34"/>
      <c r="K73" s="34"/>
    </row>
    <row r="74" spans="1:11" s="35" customFormat="1" ht="31.5">
      <c r="A74" s="48">
        <v>7</v>
      </c>
      <c r="B74" s="12" t="s">
        <v>128</v>
      </c>
      <c r="C74" s="50" t="s">
        <v>285</v>
      </c>
      <c r="D74" s="82" t="s">
        <v>188</v>
      </c>
      <c r="E74" s="3">
        <v>1</v>
      </c>
      <c r="F74" s="40">
        <v>100000</v>
      </c>
      <c r="G74" s="4">
        <f>F74*E74</f>
        <v>100000</v>
      </c>
      <c r="H74" s="34"/>
      <c r="I74" s="34"/>
      <c r="J74" s="34"/>
      <c r="K74" s="34"/>
    </row>
    <row r="75" spans="1:11" s="35" customFormat="1" ht="31.5">
      <c r="A75" s="48">
        <v>8</v>
      </c>
      <c r="B75" s="12" t="s">
        <v>128</v>
      </c>
      <c r="C75" s="53" t="s">
        <v>286</v>
      </c>
      <c r="D75" s="82" t="s">
        <v>188</v>
      </c>
      <c r="E75" s="3">
        <v>1</v>
      </c>
      <c r="F75" s="40">
        <v>100000</v>
      </c>
      <c r="G75" s="4">
        <f>F75*E75</f>
        <v>100000</v>
      </c>
      <c r="H75" s="34"/>
      <c r="I75" s="34"/>
      <c r="J75" s="34"/>
      <c r="K75" s="34"/>
    </row>
    <row r="76" spans="1:11" s="35" customFormat="1" ht="31.5">
      <c r="A76" s="48">
        <v>9</v>
      </c>
      <c r="B76" s="12" t="s">
        <v>128</v>
      </c>
      <c r="C76" s="50" t="s">
        <v>287</v>
      </c>
      <c r="D76" s="82" t="s">
        <v>188</v>
      </c>
      <c r="E76" s="3">
        <v>1</v>
      </c>
      <c r="F76" s="40">
        <v>100000</v>
      </c>
      <c r="G76" s="4">
        <f>F76*E76</f>
        <v>100000</v>
      </c>
      <c r="H76" s="34"/>
      <c r="I76" s="34"/>
      <c r="J76" s="34"/>
      <c r="K76" s="34"/>
    </row>
    <row r="77" spans="1:11" s="35" customFormat="1" ht="31.5">
      <c r="A77" s="48">
        <v>10</v>
      </c>
      <c r="B77" s="12" t="s">
        <v>129</v>
      </c>
      <c r="C77" s="53" t="s">
        <v>288</v>
      </c>
      <c r="D77" s="82" t="s">
        <v>188</v>
      </c>
      <c r="E77" s="3">
        <v>1</v>
      </c>
      <c r="F77" s="40">
        <v>100000</v>
      </c>
      <c r="G77" s="4">
        <f>F77*E77</f>
        <v>100000</v>
      </c>
      <c r="H77" s="34"/>
      <c r="I77" s="34"/>
      <c r="J77" s="34"/>
      <c r="K77" s="34"/>
    </row>
    <row r="78" spans="1:11" s="35" customFormat="1" ht="31.5">
      <c r="A78" s="48">
        <v>11</v>
      </c>
      <c r="B78" s="12" t="s">
        <v>130</v>
      </c>
      <c r="C78" s="54" t="s">
        <v>289</v>
      </c>
      <c r="D78" s="82" t="s">
        <v>188</v>
      </c>
      <c r="E78" s="3">
        <v>1</v>
      </c>
      <c r="F78" s="40">
        <v>100000</v>
      </c>
      <c r="G78" s="4">
        <f>F78*E78</f>
        <v>100000</v>
      </c>
      <c r="H78" s="34"/>
      <c r="I78" s="34"/>
      <c r="J78" s="34"/>
      <c r="K78" s="34"/>
    </row>
    <row r="79" spans="1:11" s="35" customFormat="1" ht="31.5">
      <c r="A79" s="48">
        <v>12</v>
      </c>
      <c r="B79" s="12" t="s">
        <v>131</v>
      </c>
      <c r="C79" s="54" t="s">
        <v>290</v>
      </c>
      <c r="D79" s="82" t="s">
        <v>188</v>
      </c>
      <c r="E79" s="3">
        <v>1</v>
      </c>
      <c r="F79" s="40">
        <v>100000</v>
      </c>
      <c r="G79" s="4">
        <f>F79*E79</f>
        <v>100000</v>
      </c>
      <c r="H79" s="34"/>
      <c r="I79" s="34"/>
      <c r="J79" s="34"/>
      <c r="K79" s="34"/>
    </row>
    <row r="80" spans="1:11" s="35" customFormat="1" ht="31.5">
      <c r="A80" s="48">
        <v>13</v>
      </c>
      <c r="B80" s="12" t="s">
        <v>131</v>
      </c>
      <c r="C80" s="54" t="s">
        <v>291</v>
      </c>
      <c r="D80" s="82" t="s">
        <v>188</v>
      </c>
      <c r="E80" s="3">
        <v>1</v>
      </c>
      <c r="F80" s="40">
        <v>100000</v>
      </c>
      <c r="G80" s="4">
        <f>F80*E80</f>
        <v>100000</v>
      </c>
      <c r="H80" s="34"/>
      <c r="I80" s="34"/>
      <c r="J80" s="34"/>
      <c r="K80" s="34"/>
    </row>
    <row r="81" spans="1:11" s="35" customFormat="1" ht="31.5">
      <c r="A81" s="48">
        <v>14</v>
      </c>
      <c r="B81" s="12" t="s">
        <v>131</v>
      </c>
      <c r="C81" s="54" t="s">
        <v>292</v>
      </c>
      <c r="D81" s="82" t="s">
        <v>188</v>
      </c>
      <c r="E81" s="3">
        <v>1</v>
      </c>
      <c r="F81" s="40">
        <v>100000</v>
      </c>
      <c r="G81" s="4">
        <f>F81*E81</f>
        <v>100000</v>
      </c>
      <c r="H81" s="34"/>
      <c r="I81" s="34"/>
      <c r="J81" s="34"/>
      <c r="K81" s="34"/>
    </row>
    <row r="82" spans="1:11" s="35" customFormat="1" ht="31.5">
      <c r="A82" s="48">
        <v>15</v>
      </c>
      <c r="B82" s="12" t="s">
        <v>131</v>
      </c>
      <c r="C82" s="53" t="s">
        <v>293</v>
      </c>
      <c r="D82" s="82" t="s">
        <v>188</v>
      </c>
      <c r="E82" s="3">
        <v>1</v>
      </c>
      <c r="F82" s="40">
        <v>100000</v>
      </c>
      <c r="G82" s="4">
        <f>F82*E82</f>
        <v>100000</v>
      </c>
      <c r="H82" s="34"/>
      <c r="I82" s="34"/>
      <c r="J82" s="34"/>
      <c r="K82" s="34"/>
    </row>
    <row r="83" spans="1:11" s="35" customFormat="1" ht="31.5">
      <c r="A83" s="48">
        <v>16</v>
      </c>
      <c r="B83" s="12" t="s">
        <v>131</v>
      </c>
      <c r="C83" s="54" t="s">
        <v>294</v>
      </c>
      <c r="D83" s="82" t="s">
        <v>188</v>
      </c>
      <c r="E83" s="3">
        <v>1</v>
      </c>
      <c r="F83" s="40">
        <v>100000</v>
      </c>
      <c r="G83" s="4">
        <f>F83*E83</f>
        <v>100000</v>
      </c>
      <c r="H83" s="34"/>
      <c r="I83" s="34"/>
      <c r="J83" s="34"/>
      <c r="K83" s="34"/>
    </row>
    <row r="84" spans="1:11" s="35" customFormat="1" ht="31.5">
      <c r="A84" s="48">
        <v>17</v>
      </c>
      <c r="B84" s="12" t="s">
        <v>131</v>
      </c>
      <c r="C84" s="53" t="s">
        <v>295</v>
      </c>
      <c r="D84" s="82" t="s">
        <v>188</v>
      </c>
      <c r="E84" s="3">
        <v>1</v>
      </c>
      <c r="F84" s="40">
        <v>100000</v>
      </c>
      <c r="G84" s="4">
        <f>F84*E84</f>
        <v>100000</v>
      </c>
      <c r="H84" s="34"/>
      <c r="I84" s="34"/>
      <c r="J84" s="34"/>
      <c r="K84" s="34"/>
    </row>
    <row r="85" spans="1:11" s="35" customFormat="1" ht="31.5">
      <c r="A85" s="48">
        <v>18</v>
      </c>
      <c r="B85" s="12" t="s">
        <v>131</v>
      </c>
      <c r="C85" s="54" t="s">
        <v>296</v>
      </c>
      <c r="D85" s="82" t="s">
        <v>188</v>
      </c>
      <c r="E85" s="3">
        <v>1</v>
      </c>
      <c r="F85" s="40">
        <v>100000</v>
      </c>
      <c r="G85" s="4">
        <f>F85*E85</f>
        <v>100000</v>
      </c>
      <c r="H85" s="34"/>
      <c r="I85" s="34"/>
      <c r="J85" s="34"/>
      <c r="K85" s="34"/>
    </row>
    <row r="86" spans="1:11" s="35" customFormat="1" ht="31.5">
      <c r="A86" s="48">
        <v>19</v>
      </c>
      <c r="B86" s="12" t="s">
        <v>131</v>
      </c>
      <c r="C86" s="55" t="s">
        <v>297</v>
      </c>
      <c r="D86" s="82" t="s">
        <v>188</v>
      </c>
      <c r="E86" s="3">
        <v>1</v>
      </c>
      <c r="F86" s="40">
        <v>100000</v>
      </c>
      <c r="G86" s="4">
        <f>F86*E86</f>
        <v>100000</v>
      </c>
      <c r="H86" s="34"/>
      <c r="I86" s="34"/>
      <c r="J86" s="34"/>
      <c r="K86" s="34"/>
    </row>
    <row r="87" spans="1:11" s="35" customFormat="1" ht="31.5">
      <c r="A87" s="48">
        <v>20</v>
      </c>
      <c r="B87" s="12" t="s">
        <v>132</v>
      </c>
      <c r="C87" s="54" t="s">
        <v>298</v>
      </c>
      <c r="D87" s="82" t="s">
        <v>188</v>
      </c>
      <c r="E87" s="3">
        <v>1</v>
      </c>
      <c r="F87" s="40">
        <v>100000</v>
      </c>
      <c r="G87" s="4">
        <f>F87*E87</f>
        <v>100000</v>
      </c>
      <c r="H87" s="34"/>
      <c r="I87" s="34"/>
      <c r="J87" s="34"/>
      <c r="K87" s="34"/>
    </row>
    <row r="88" spans="1:11" s="35" customFormat="1" ht="31.5">
      <c r="A88" s="48">
        <v>21</v>
      </c>
      <c r="B88" s="12" t="s">
        <v>132</v>
      </c>
      <c r="C88" s="54" t="s">
        <v>299</v>
      </c>
      <c r="D88" s="82" t="s">
        <v>188</v>
      </c>
      <c r="E88" s="3">
        <v>1</v>
      </c>
      <c r="F88" s="40">
        <v>100000</v>
      </c>
      <c r="G88" s="4">
        <f>F88*E88</f>
        <v>100000</v>
      </c>
      <c r="H88" s="34"/>
      <c r="I88" s="34"/>
      <c r="J88" s="34"/>
      <c r="K88" s="34"/>
    </row>
    <row r="89" spans="1:11" s="35" customFormat="1" ht="31.5">
      <c r="A89" s="48">
        <v>22</v>
      </c>
      <c r="B89" s="12" t="s">
        <v>133</v>
      </c>
      <c r="C89" s="53" t="s">
        <v>300</v>
      </c>
      <c r="D89" s="82" t="s">
        <v>188</v>
      </c>
      <c r="E89" s="3">
        <v>1</v>
      </c>
      <c r="F89" s="40">
        <v>100000</v>
      </c>
      <c r="G89" s="4">
        <f>F89*E89</f>
        <v>100000</v>
      </c>
      <c r="H89" s="34"/>
      <c r="I89" s="34"/>
      <c r="J89" s="34"/>
      <c r="K89" s="34"/>
    </row>
    <row r="90" spans="1:11" s="35" customFormat="1" ht="31.5">
      <c r="A90" s="48">
        <v>23</v>
      </c>
      <c r="B90" s="12" t="s">
        <v>196</v>
      </c>
      <c r="C90" s="53" t="s">
        <v>301</v>
      </c>
      <c r="D90" s="82" t="s">
        <v>188</v>
      </c>
      <c r="E90" s="3">
        <v>1</v>
      </c>
      <c r="F90" s="40">
        <v>100000</v>
      </c>
      <c r="G90" s="4">
        <f>F90*E90</f>
        <v>100000</v>
      </c>
      <c r="H90" s="34"/>
      <c r="I90" s="34"/>
      <c r="J90" s="34"/>
      <c r="K90" s="34"/>
    </row>
    <row r="91" spans="1:11" s="35" customFormat="1" ht="31.5">
      <c r="A91" s="48">
        <v>24</v>
      </c>
      <c r="B91" s="12" t="s">
        <v>196</v>
      </c>
      <c r="C91" s="50" t="s">
        <v>302</v>
      </c>
      <c r="D91" s="82" t="s">
        <v>188</v>
      </c>
      <c r="E91" s="3">
        <v>1</v>
      </c>
      <c r="F91" s="40">
        <v>100000</v>
      </c>
      <c r="G91" s="4">
        <f>F91*E91</f>
        <v>100000</v>
      </c>
      <c r="H91" s="34"/>
      <c r="I91" s="34"/>
      <c r="J91" s="34"/>
      <c r="K91" s="34"/>
    </row>
    <row r="92" spans="1:11" s="35" customFormat="1" ht="31.5">
      <c r="A92" s="48">
        <v>25</v>
      </c>
      <c r="B92" s="12" t="s">
        <v>196</v>
      </c>
      <c r="C92" s="53" t="s">
        <v>303</v>
      </c>
      <c r="D92" s="82" t="s">
        <v>188</v>
      </c>
      <c r="E92" s="3">
        <v>1</v>
      </c>
      <c r="F92" s="40">
        <v>100000</v>
      </c>
      <c r="G92" s="4">
        <f>F92*E92</f>
        <v>100000</v>
      </c>
      <c r="H92" s="34"/>
      <c r="I92" s="34"/>
      <c r="J92" s="34"/>
      <c r="K92" s="34"/>
    </row>
    <row r="93" spans="1:11" s="35" customFormat="1" ht="31.5">
      <c r="A93" s="48">
        <v>26</v>
      </c>
      <c r="B93" s="12" t="s">
        <v>196</v>
      </c>
      <c r="C93" s="53" t="s">
        <v>304</v>
      </c>
      <c r="D93" s="82" t="s">
        <v>188</v>
      </c>
      <c r="E93" s="3">
        <v>1</v>
      </c>
      <c r="F93" s="40">
        <v>100000</v>
      </c>
      <c r="G93" s="4">
        <f>F93*E93</f>
        <v>100000</v>
      </c>
      <c r="H93" s="34"/>
      <c r="I93" s="34"/>
      <c r="J93" s="34"/>
      <c r="K93" s="34"/>
    </row>
    <row r="94" spans="1:11" s="35" customFormat="1" ht="31.5">
      <c r="A94" s="48">
        <v>27</v>
      </c>
      <c r="B94" s="12" t="s">
        <v>196</v>
      </c>
      <c r="C94" s="53" t="s">
        <v>305</v>
      </c>
      <c r="D94" s="82" t="s">
        <v>188</v>
      </c>
      <c r="E94" s="3">
        <v>1</v>
      </c>
      <c r="F94" s="40">
        <v>100000</v>
      </c>
      <c r="G94" s="4">
        <f>F94*E94</f>
        <v>100000</v>
      </c>
      <c r="H94" s="34"/>
      <c r="I94" s="34"/>
      <c r="J94" s="34"/>
      <c r="K94" s="34"/>
    </row>
    <row r="95" spans="1:11" s="35" customFormat="1" ht="31.5">
      <c r="A95" s="48">
        <v>28</v>
      </c>
      <c r="B95" s="12" t="s">
        <v>196</v>
      </c>
      <c r="C95" s="53" t="s">
        <v>306</v>
      </c>
      <c r="D95" s="82" t="s">
        <v>188</v>
      </c>
      <c r="E95" s="3">
        <v>1</v>
      </c>
      <c r="F95" s="40">
        <v>100000</v>
      </c>
      <c r="G95" s="4">
        <f>F95*E95</f>
        <v>100000</v>
      </c>
      <c r="H95" s="34"/>
      <c r="I95" s="34"/>
      <c r="J95" s="34"/>
      <c r="K95" s="34"/>
    </row>
    <row r="96" spans="1:11" s="35" customFormat="1" ht="31.5">
      <c r="A96" s="48">
        <v>29</v>
      </c>
      <c r="B96" s="12" t="s">
        <v>196</v>
      </c>
      <c r="C96" s="53" t="s">
        <v>307</v>
      </c>
      <c r="D96" s="82" t="s">
        <v>188</v>
      </c>
      <c r="E96" s="3">
        <v>1</v>
      </c>
      <c r="F96" s="40">
        <v>100000</v>
      </c>
      <c r="G96" s="4">
        <f>F96*E96</f>
        <v>100000</v>
      </c>
      <c r="H96" s="34"/>
      <c r="I96" s="34"/>
      <c r="J96" s="34"/>
      <c r="K96" s="34"/>
    </row>
    <row r="97" spans="1:11" s="35" customFormat="1" ht="31.5">
      <c r="A97" s="48">
        <v>30</v>
      </c>
      <c r="B97" s="12" t="s">
        <v>195</v>
      </c>
      <c r="C97" s="53" t="s">
        <v>308</v>
      </c>
      <c r="D97" s="82" t="s">
        <v>188</v>
      </c>
      <c r="E97" s="3">
        <v>1</v>
      </c>
      <c r="F97" s="40">
        <v>100000</v>
      </c>
      <c r="G97" s="4">
        <f>F97*E97</f>
        <v>100000</v>
      </c>
      <c r="H97" s="34"/>
      <c r="I97" s="34"/>
      <c r="J97" s="34"/>
      <c r="K97" s="34"/>
    </row>
    <row r="98" spans="1:11" s="35" customFormat="1" ht="31.5">
      <c r="A98" s="48">
        <v>31</v>
      </c>
      <c r="B98" s="12" t="s">
        <v>195</v>
      </c>
      <c r="C98" s="53" t="s">
        <v>309</v>
      </c>
      <c r="D98" s="82" t="s">
        <v>188</v>
      </c>
      <c r="E98" s="3">
        <v>1</v>
      </c>
      <c r="F98" s="40">
        <v>100000</v>
      </c>
      <c r="G98" s="4">
        <f>F98*E98</f>
        <v>100000</v>
      </c>
      <c r="H98" s="34"/>
      <c r="I98" s="34"/>
      <c r="J98" s="34"/>
      <c r="K98" s="34"/>
    </row>
    <row r="99" spans="1:11" s="35" customFormat="1" ht="31.5">
      <c r="A99" s="48">
        <v>32</v>
      </c>
      <c r="B99" s="12" t="s">
        <v>195</v>
      </c>
      <c r="C99" s="53" t="s">
        <v>310</v>
      </c>
      <c r="D99" s="82" t="s">
        <v>188</v>
      </c>
      <c r="E99" s="3">
        <v>1</v>
      </c>
      <c r="F99" s="40">
        <v>100000</v>
      </c>
      <c r="G99" s="4">
        <f>F99*E99</f>
        <v>100000</v>
      </c>
      <c r="H99" s="34"/>
      <c r="I99" s="34"/>
      <c r="J99" s="34"/>
      <c r="K99" s="34"/>
    </row>
    <row r="100" spans="1:11" s="35" customFormat="1" ht="31.5">
      <c r="A100" s="48">
        <v>33</v>
      </c>
      <c r="B100" s="12" t="s">
        <v>197</v>
      </c>
      <c r="C100" s="53" t="s">
        <v>311</v>
      </c>
      <c r="D100" s="82" t="s">
        <v>188</v>
      </c>
      <c r="E100" s="3">
        <v>1</v>
      </c>
      <c r="F100" s="40">
        <v>200000</v>
      </c>
      <c r="G100" s="4">
        <f>F100*E100</f>
        <v>200000</v>
      </c>
      <c r="H100" s="34"/>
      <c r="I100" s="34"/>
      <c r="J100" s="34"/>
      <c r="K100" s="34"/>
    </row>
    <row r="101" spans="1:11" s="35" customFormat="1" ht="31.5">
      <c r="A101" s="48">
        <v>34</v>
      </c>
      <c r="B101" s="12" t="s">
        <v>197</v>
      </c>
      <c r="C101" s="54" t="s">
        <v>312</v>
      </c>
      <c r="D101" s="82" t="s">
        <v>188</v>
      </c>
      <c r="E101" s="3">
        <v>1</v>
      </c>
      <c r="F101" s="40">
        <v>200000</v>
      </c>
      <c r="G101" s="4">
        <f>F101*E101</f>
        <v>200000</v>
      </c>
      <c r="H101" s="34"/>
      <c r="I101" s="34"/>
      <c r="J101" s="34"/>
      <c r="K101" s="34"/>
    </row>
    <row r="102" spans="1:11" s="35" customFormat="1" ht="31.5">
      <c r="A102" s="48">
        <v>35</v>
      </c>
      <c r="B102" s="12" t="s">
        <v>209</v>
      </c>
      <c r="C102" s="56" t="s">
        <v>314</v>
      </c>
      <c r="D102" s="82" t="s">
        <v>188</v>
      </c>
      <c r="E102" s="3">
        <v>1</v>
      </c>
      <c r="F102" s="40">
        <v>50000</v>
      </c>
      <c r="G102" s="4">
        <f>F102*E102</f>
        <v>50000</v>
      </c>
      <c r="H102" s="34"/>
      <c r="I102" s="34"/>
      <c r="J102" s="34"/>
      <c r="K102" s="34"/>
    </row>
    <row r="103" spans="1:11" s="35" customFormat="1" ht="31.5">
      <c r="A103" s="48">
        <v>36</v>
      </c>
      <c r="B103" s="12" t="s">
        <v>210</v>
      </c>
      <c r="C103" s="54" t="s">
        <v>315</v>
      </c>
      <c r="D103" s="82" t="s">
        <v>188</v>
      </c>
      <c r="E103" s="3">
        <v>1</v>
      </c>
      <c r="F103" s="40">
        <v>50000</v>
      </c>
      <c r="G103" s="4">
        <f>F103*E103</f>
        <v>50000</v>
      </c>
      <c r="H103" s="34"/>
      <c r="I103" s="34"/>
      <c r="J103" s="34"/>
      <c r="K103" s="34"/>
    </row>
    <row r="104" spans="1:11" s="35" customFormat="1" ht="31.5">
      <c r="A104" s="48">
        <v>37</v>
      </c>
      <c r="B104" s="12" t="s">
        <v>211</v>
      </c>
      <c r="C104" s="54" t="s">
        <v>316</v>
      </c>
      <c r="D104" s="82" t="s">
        <v>188</v>
      </c>
      <c r="E104" s="3">
        <v>1</v>
      </c>
      <c r="F104" s="40">
        <v>50000</v>
      </c>
      <c r="G104" s="4">
        <f>F104*E104</f>
        <v>50000</v>
      </c>
      <c r="H104" s="34"/>
      <c r="I104" s="34"/>
      <c r="J104" s="34"/>
      <c r="K104" s="34"/>
    </row>
    <row r="105" spans="1:11" s="35" customFormat="1" ht="31.5">
      <c r="A105" s="48">
        <v>38</v>
      </c>
      <c r="B105" s="12" t="s">
        <v>212</v>
      </c>
      <c r="C105" s="54" t="s">
        <v>317</v>
      </c>
      <c r="D105" s="82" t="s">
        <v>188</v>
      </c>
      <c r="E105" s="3">
        <v>1</v>
      </c>
      <c r="F105" s="40">
        <v>50000</v>
      </c>
      <c r="G105" s="4">
        <f>F105*E105</f>
        <v>50000</v>
      </c>
      <c r="H105" s="34"/>
      <c r="I105" s="34"/>
      <c r="J105" s="34"/>
      <c r="K105" s="34"/>
    </row>
    <row r="106" spans="1:11" s="35" customFormat="1" ht="31.5">
      <c r="A106" s="48">
        <v>39</v>
      </c>
      <c r="B106" s="12" t="s">
        <v>213</v>
      </c>
      <c r="C106" s="54" t="s">
        <v>318</v>
      </c>
      <c r="D106" s="82" t="s">
        <v>188</v>
      </c>
      <c r="E106" s="3">
        <v>1</v>
      </c>
      <c r="F106" s="40">
        <v>50000</v>
      </c>
      <c r="G106" s="4">
        <f>F106*E106</f>
        <v>50000</v>
      </c>
      <c r="H106" s="34"/>
      <c r="I106" s="34"/>
      <c r="J106" s="34"/>
      <c r="K106" s="34"/>
    </row>
    <row r="107" spans="1:11" s="35" customFormat="1" ht="31.5">
      <c r="A107" s="48">
        <v>40</v>
      </c>
      <c r="B107" s="12" t="s">
        <v>214</v>
      </c>
      <c r="C107" s="54" t="s">
        <v>319</v>
      </c>
      <c r="D107" s="82" t="s">
        <v>188</v>
      </c>
      <c r="E107" s="3">
        <v>1</v>
      </c>
      <c r="F107" s="40">
        <v>50000</v>
      </c>
      <c r="G107" s="4">
        <f>F107*E107</f>
        <v>50000</v>
      </c>
      <c r="H107" s="34"/>
      <c r="I107" s="34"/>
      <c r="J107" s="34"/>
      <c r="K107" s="34"/>
    </row>
    <row r="108" spans="1:11" s="35" customFormat="1" ht="31.5">
      <c r="A108" s="48">
        <v>41</v>
      </c>
      <c r="B108" s="12" t="s">
        <v>214</v>
      </c>
      <c r="C108" s="54" t="s">
        <v>320</v>
      </c>
      <c r="D108" s="82" t="s">
        <v>188</v>
      </c>
      <c r="E108" s="3">
        <v>1</v>
      </c>
      <c r="F108" s="40">
        <v>50000</v>
      </c>
      <c r="G108" s="4">
        <f>F108*E108</f>
        <v>50000</v>
      </c>
      <c r="H108" s="34"/>
      <c r="I108" s="34"/>
      <c r="J108" s="34"/>
      <c r="K108" s="34"/>
    </row>
    <row r="109" spans="1:11" s="35" customFormat="1" ht="31.5">
      <c r="A109" s="48">
        <v>42</v>
      </c>
      <c r="B109" s="12" t="s">
        <v>214</v>
      </c>
      <c r="C109" s="54" t="s">
        <v>321</v>
      </c>
      <c r="D109" s="82" t="s">
        <v>188</v>
      </c>
      <c r="E109" s="3">
        <v>1</v>
      </c>
      <c r="F109" s="40">
        <v>50000</v>
      </c>
      <c r="G109" s="4">
        <f>F109*E109</f>
        <v>50000</v>
      </c>
      <c r="H109" s="34"/>
      <c r="I109" s="34"/>
      <c r="J109" s="34"/>
      <c r="K109" s="34"/>
    </row>
    <row r="110" spans="1:11" s="35" customFormat="1" ht="31.5">
      <c r="A110" s="48">
        <v>43</v>
      </c>
      <c r="B110" s="12" t="s">
        <v>214</v>
      </c>
      <c r="C110" s="54" t="s">
        <v>322</v>
      </c>
      <c r="D110" s="82" t="s">
        <v>188</v>
      </c>
      <c r="E110" s="3">
        <v>1</v>
      </c>
      <c r="F110" s="40">
        <v>50000</v>
      </c>
      <c r="G110" s="4">
        <f>F110*E110</f>
        <v>50000</v>
      </c>
      <c r="H110" s="34"/>
      <c r="I110" s="34"/>
      <c r="J110" s="34"/>
      <c r="K110" s="34"/>
    </row>
    <row r="111" spans="1:11" s="35" customFormat="1" ht="31.5">
      <c r="A111" s="48">
        <v>44</v>
      </c>
      <c r="B111" s="12" t="s">
        <v>215</v>
      </c>
      <c r="C111" s="54" t="s">
        <v>323</v>
      </c>
      <c r="D111" s="82" t="s">
        <v>188</v>
      </c>
      <c r="E111" s="3">
        <v>1</v>
      </c>
      <c r="F111" s="40">
        <v>50000</v>
      </c>
      <c r="G111" s="4">
        <f>F111*E111</f>
        <v>50000</v>
      </c>
      <c r="H111" s="34"/>
      <c r="I111" s="34"/>
      <c r="J111" s="34"/>
      <c r="K111" s="34"/>
    </row>
    <row r="112" spans="1:11" s="35" customFormat="1" ht="31.5">
      <c r="A112" s="48">
        <v>45</v>
      </c>
      <c r="B112" s="12" t="s">
        <v>215</v>
      </c>
      <c r="C112" s="54" t="s">
        <v>324</v>
      </c>
      <c r="D112" s="82" t="s">
        <v>188</v>
      </c>
      <c r="E112" s="3">
        <v>1</v>
      </c>
      <c r="F112" s="40">
        <v>50000</v>
      </c>
      <c r="G112" s="4">
        <f>F112*E112</f>
        <v>50000</v>
      </c>
      <c r="H112" s="34"/>
      <c r="I112" s="34"/>
      <c r="J112" s="34"/>
      <c r="K112" s="34"/>
    </row>
    <row r="113" spans="1:11" s="35" customFormat="1" ht="31.5">
      <c r="A113" s="48">
        <v>46</v>
      </c>
      <c r="B113" s="12" t="s">
        <v>134</v>
      </c>
      <c r="C113" s="54" t="s">
        <v>325</v>
      </c>
      <c r="D113" s="82" t="s">
        <v>188</v>
      </c>
      <c r="E113" s="3">
        <v>1</v>
      </c>
      <c r="F113" s="40">
        <v>50000</v>
      </c>
      <c r="G113" s="4">
        <f>F113*E113</f>
        <v>50000</v>
      </c>
      <c r="H113" s="34"/>
      <c r="I113" s="34"/>
      <c r="J113" s="34"/>
      <c r="K113" s="34"/>
    </row>
    <row r="114" spans="1:11" s="35" customFormat="1" ht="31.5">
      <c r="A114" s="48">
        <v>47</v>
      </c>
      <c r="B114" s="12" t="s">
        <v>135</v>
      </c>
      <c r="C114" s="53" t="s">
        <v>326</v>
      </c>
      <c r="D114" s="82" t="s">
        <v>188</v>
      </c>
      <c r="E114" s="3">
        <v>1</v>
      </c>
      <c r="F114" s="40">
        <v>1000000</v>
      </c>
      <c r="G114" s="4">
        <f>F114*E114</f>
        <v>1000000</v>
      </c>
      <c r="H114" s="34"/>
      <c r="I114" s="34"/>
      <c r="J114" s="34"/>
      <c r="K114" s="34"/>
    </row>
    <row r="115" spans="1:11" s="35" customFormat="1" ht="31.5">
      <c r="A115" s="48">
        <v>48</v>
      </c>
      <c r="B115" s="12" t="s">
        <v>135</v>
      </c>
      <c r="C115" s="56" t="s">
        <v>327</v>
      </c>
      <c r="D115" s="82" t="s">
        <v>188</v>
      </c>
      <c r="E115" s="3">
        <v>1</v>
      </c>
      <c r="F115" s="40">
        <v>1000000</v>
      </c>
      <c r="G115" s="4">
        <f>F115*E115</f>
        <v>1000000</v>
      </c>
      <c r="H115" s="34"/>
      <c r="I115" s="34"/>
      <c r="J115" s="34"/>
      <c r="K115" s="34"/>
    </row>
    <row r="116" spans="1:11" s="35" customFormat="1" ht="31.5">
      <c r="A116" s="48">
        <v>49</v>
      </c>
      <c r="B116" s="12" t="s">
        <v>135</v>
      </c>
      <c r="C116" s="57" t="s">
        <v>328</v>
      </c>
      <c r="D116" s="82" t="s">
        <v>188</v>
      </c>
      <c r="E116" s="3">
        <v>1</v>
      </c>
      <c r="F116" s="40">
        <v>1000000</v>
      </c>
      <c r="G116" s="4">
        <f>F116*E116</f>
        <v>1000000</v>
      </c>
      <c r="H116" s="34"/>
      <c r="I116" s="34"/>
      <c r="J116" s="34"/>
      <c r="K116" s="34"/>
    </row>
    <row r="117" spans="1:11" s="35" customFormat="1" ht="31.5">
      <c r="A117" s="48">
        <v>50</v>
      </c>
      <c r="B117" s="12" t="s">
        <v>135</v>
      </c>
      <c r="C117" s="57" t="s">
        <v>329</v>
      </c>
      <c r="D117" s="82" t="s">
        <v>188</v>
      </c>
      <c r="E117" s="3">
        <v>1</v>
      </c>
      <c r="F117" s="40">
        <v>1000000</v>
      </c>
      <c r="G117" s="4">
        <f>F117*E117</f>
        <v>1000000</v>
      </c>
      <c r="H117" s="34"/>
      <c r="I117" s="34"/>
      <c r="J117" s="34"/>
      <c r="K117" s="34"/>
    </row>
    <row r="118" spans="1:11" s="35" customFormat="1" ht="31.5">
      <c r="A118" s="48">
        <v>51</v>
      </c>
      <c r="B118" s="12" t="s">
        <v>135</v>
      </c>
      <c r="C118" s="57" t="s">
        <v>330</v>
      </c>
      <c r="D118" s="82" t="s">
        <v>188</v>
      </c>
      <c r="E118" s="3">
        <v>1</v>
      </c>
      <c r="F118" s="40">
        <v>1000000</v>
      </c>
      <c r="G118" s="4">
        <f>F118*E118</f>
        <v>1000000</v>
      </c>
      <c r="H118" s="34"/>
      <c r="I118" s="34"/>
      <c r="J118" s="34"/>
      <c r="K118" s="34"/>
    </row>
    <row r="119" spans="1:11" s="35" customFormat="1" ht="31.5">
      <c r="A119" s="48">
        <v>52</v>
      </c>
      <c r="B119" s="12" t="s">
        <v>216</v>
      </c>
      <c r="C119" s="57" t="s">
        <v>331</v>
      </c>
      <c r="D119" s="82" t="s">
        <v>188</v>
      </c>
      <c r="E119" s="3">
        <v>1</v>
      </c>
      <c r="F119" s="40">
        <v>1000000</v>
      </c>
      <c r="G119" s="4">
        <f>F119*E119</f>
        <v>1000000</v>
      </c>
      <c r="H119" s="34"/>
      <c r="I119" s="34"/>
      <c r="J119" s="34"/>
      <c r="K119" s="34"/>
    </row>
    <row r="120" spans="1:11" s="35" customFormat="1" ht="31.5">
      <c r="A120" s="48">
        <v>53</v>
      </c>
      <c r="B120" s="12" t="s">
        <v>136</v>
      </c>
      <c r="C120" s="57" t="s">
        <v>332</v>
      </c>
      <c r="D120" s="82" t="s">
        <v>188</v>
      </c>
      <c r="E120" s="3">
        <v>1</v>
      </c>
      <c r="F120" s="40">
        <v>1000000</v>
      </c>
      <c r="G120" s="4">
        <f>F120*E120</f>
        <v>1000000</v>
      </c>
      <c r="H120" s="34"/>
      <c r="I120" s="34"/>
      <c r="J120" s="34"/>
      <c r="K120" s="34"/>
    </row>
    <row r="121" spans="1:11" s="35" customFormat="1" ht="31.5">
      <c r="A121" s="48">
        <v>54</v>
      </c>
      <c r="B121" s="12" t="s">
        <v>137</v>
      </c>
      <c r="C121" s="58" t="s">
        <v>333</v>
      </c>
      <c r="D121" s="82" t="s">
        <v>188</v>
      </c>
      <c r="E121" s="3">
        <v>1</v>
      </c>
      <c r="F121" s="40">
        <v>50000</v>
      </c>
      <c r="G121" s="4">
        <f>F121*E121</f>
        <v>50000</v>
      </c>
      <c r="H121" s="34"/>
      <c r="I121" s="34"/>
      <c r="J121" s="34"/>
      <c r="K121" s="34"/>
    </row>
    <row r="122" spans="1:11" s="35" customFormat="1" ht="31.5">
      <c r="A122" s="48">
        <v>55</v>
      </c>
      <c r="B122" s="12" t="s">
        <v>198</v>
      </c>
      <c r="C122" s="59" t="s">
        <v>340</v>
      </c>
      <c r="D122" s="82" t="s">
        <v>188</v>
      </c>
      <c r="E122" s="3">
        <v>1</v>
      </c>
      <c r="F122" s="40">
        <v>100000</v>
      </c>
      <c r="G122" s="4">
        <f>F122*E122</f>
        <v>100000</v>
      </c>
      <c r="H122" s="34"/>
      <c r="I122" s="34"/>
      <c r="J122" s="34"/>
      <c r="K122" s="34"/>
    </row>
    <row r="123" spans="1:11" s="35" customFormat="1" ht="31.5">
      <c r="A123" s="48">
        <v>56</v>
      </c>
      <c r="B123" s="12" t="s">
        <v>199</v>
      </c>
      <c r="C123" s="59" t="s">
        <v>334</v>
      </c>
      <c r="D123" s="82" t="s">
        <v>188</v>
      </c>
      <c r="E123" s="3">
        <v>1</v>
      </c>
      <c r="F123" s="40">
        <v>100000</v>
      </c>
      <c r="G123" s="4">
        <f>F123*E123</f>
        <v>100000</v>
      </c>
      <c r="H123" s="34"/>
      <c r="I123" s="34"/>
      <c r="J123" s="34"/>
      <c r="K123" s="34"/>
    </row>
    <row r="124" spans="1:11" s="35" customFormat="1" ht="31.5">
      <c r="A124" s="48">
        <v>57</v>
      </c>
      <c r="B124" s="12" t="s">
        <v>200</v>
      </c>
      <c r="C124" s="59" t="s">
        <v>335</v>
      </c>
      <c r="D124" s="82" t="s">
        <v>188</v>
      </c>
      <c r="E124" s="3">
        <v>1</v>
      </c>
      <c r="F124" s="40">
        <v>100000</v>
      </c>
      <c r="G124" s="4">
        <f>F124*E124</f>
        <v>100000</v>
      </c>
      <c r="H124" s="34"/>
      <c r="I124" s="34"/>
      <c r="J124" s="34"/>
      <c r="K124" s="34"/>
    </row>
    <row r="125" spans="1:11" s="35" customFormat="1" ht="31.5">
      <c r="A125" s="48">
        <v>58</v>
      </c>
      <c r="B125" s="12" t="s">
        <v>201</v>
      </c>
      <c r="C125" s="59" t="s">
        <v>336</v>
      </c>
      <c r="D125" s="82" t="s">
        <v>188</v>
      </c>
      <c r="E125" s="3">
        <v>1</v>
      </c>
      <c r="F125" s="40">
        <v>100000</v>
      </c>
      <c r="G125" s="4">
        <f>F125*E125</f>
        <v>100000</v>
      </c>
      <c r="H125" s="34"/>
      <c r="I125" s="34"/>
      <c r="J125" s="34"/>
      <c r="K125" s="34"/>
    </row>
    <row r="126" spans="1:11" s="35" customFormat="1" ht="31.5">
      <c r="A126" s="48">
        <v>59</v>
      </c>
      <c r="B126" s="12" t="s">
        <v>202</v>
      </c>
      <c r="C126" s="59" t="s">
        <v>337</v>
      </c>
      <c r="D126" s="82" t="s">
        <v>188</v>
      </c>
      <c r="E126" s="3">
        <v>1</v>
      </c>
      <c r="F126" s="40">
        <v>100000</v>
      </c>
      <c r="G126" s="4">
        <f>F126*E126</f>
        <v>100000</v>
      </c>
      <c r="H126" s="34"/>
      <c r="I126" s="34"/>
      <c r="J126" s="34"/>
      <c r="K126" s="34"/>
    </row>
    <row r="127" spans="1:11" s="35" customFormat="1" ht="31.5">
      <c r="A127" s="48">
        <v>60</v>
      </c>
      <c r="B127" s="12" t="s">
        <v>203</v>
      </c>
      <c r="C127" s="46" t="s">
        <v>338</v>
      </c>
      <c r="D127" s="82" t="s">
        <v>188</v>
      </c>
      <c r="E127" s="3">
        <v>1</v>
      </c>
      <c r="F127" s="40">
        <v>100000</v>
      </c>
      <c r="G127" s="4">
        <f>F127*E127</f>
        <v>100000</v>
      </c>
      <c r="H127" s="34"/>
      <c r="I127" s="34"/>
      <c r="J127" s="34"/>
      <c r="K127" s="34"/>
    </row>
    <row r="128" spans="1:11" s="35" customFormat="1" ht="31.5">
      <c r="A128" s="48">
        <v>61</v>
      </c>
      <c r="B128" s="12" t="s">
        <v>204</v>
      </c>
      <c r="C128" s="59" t="s">
        <v>339</v>
      </c>
      <c r="D128" s="82" t="s">
        <v>188</v>
      </c>
      <c r="E128" s="3">
        <v>1</v>
      </c>
      <c r="F128" s="40">
        <v>100000</v>
      </c>
      <c r="G128" s="4">
        <f>F128*E128</f>
        <v>100000</v>
      </c>
      <c r="H128" s="34"/>
      <c r="I128" s="34"/>
      <c r="J128" s="34"/>
      <c r="K128" s="34"/>
    </row>
    <row r="129" spans="1:11" s="35" customFormat="1" ht="31.5">
      <c r="A129" s="48">
        <v>62</v>
      </c>
      <c r="B129" s="12" t="s">
        <v>205</v>
      </c>
      <c r="C129" s="46" t="s">
        <v>341</v>
      </c>
      <c r="D129" s="82" t="s">
        <v>188</v>
      </c>
      <c r="E129" s="3">
        <v>1</v>
      </c>
      <c r="F129" s="40">
        <v>100000</v>
      </c>
      <c r="G129" s="4">
        <f>F129*E129</f>
        <v>100000</v>
      </c>
      <c r="H129" s="34"/>
      <c r="I129" s="34"/>
      <c r="J129" s="34"/>
      <c r="K129" s="34"/>
    </row>
    <row r="130" spans="1:11" s="35" customFormat="1" ht="31.5">
      <c r="A130" s="48">
        <v>63</v>
      </c>
      <c r="B130" s="12" t="s">
        <v>206</v>
      </c>
      <c r="C130" s="46" t="s">
        <v>342</v>
      </c>
      <c r="D130" s="82" t="s">
        <v>188</v>
      </c>
      <c r="E130" s="3">
        <v>1</v>
      </c>
      <c r="F130" s="40">
        <v>100000</v>
      </c>
      <c r="G130" s="4">
        <f>F130*E130</f>
        <v>100000</v>
      </c>
      <c r="H130" s="34"/>
      <c r="I130" s="34"/>
      <c r="J130" s="34"/>
      <c r="K130" s="34"/>
    </row>
    <row r="131" spans="1:11" s="35" customFormat="1" ht="31.5">
      <c r="A131" s="48">
        <v>64</v>
      </c>
      <c r="B131" s="12" t="s">
        <v>207</v>
      </c>
      <c r="C131" s="46" t="s">
        <v>354</v>
      </c>
      <c r="D131" s="82" t="s">
        <v>188</v>
      </c>
      <c r="E131" s="3">
        <v>1</v>
      </c>
      <c r="F131" s="40">
        <v>100000</v>
      </c>
      <c r="G131" s="4">
        <f>F131*E131</f>
        <v>100000</v>
      </c>
      <c r="H131" s="34"/>
      <c r="I131" s="34"/>
      <c r="J131" s="34"/>
      <c r="K131" s="34"/>
    </row>
    <row r="132" spans="1:11" s="35" customFormat="1" ht="31.5">
      <c r="A132" s="48">
        <v>65</v>
      </c>
      <c r="B132" s="12" t="s">
        <v>208</v>
      </c>
      <c r="C132" s="46" t="s">
        <v>355</v>
      </c>
      <c r="D132" s="82" t="s">
        <v>188</v>
      </c>
      <c r="E132" s="3">
        <v>1</v>
      </c>
      <c r="F132" s="40">
        <v>100000</v>
      </c>
      <c r="G132" s="4">
        <f>F132*E132</f>
        <v>100000</v>
      </c>
      <c r="H132" s="34"/>
      <c r="I132" s="34"/>
      <c r="J132" s="34"/>
      <c r="K132" s="34"/>
    </row>
    <row r="133" spans="1:11" s="35" customFormat="1" ht="31.5">
      <c r="A133" s="48">
        <v>66</v>
      </c>
      <c r="B133" s="12" t="s">
        <v>138</v>
      </c>
      <c r="C133" s="47" t="s">
        <v>343</v>
      </c>
      <c r="D133" s="82" t="s">
        <v>188</v>
      </c>
      <c r="E133" s="3">
        <v>1</v>
      </c>
      <c r="F133" s="40">
        <v>50000</v>
      </c>
      <c r="G133" s="4">
        <f>F133*E133</f>
        <v>50000</v>
      </c>
      <c r="H133" s="34"/>
      <c r="I133" s="34"/>
      <c r="J133" s="34"/>
      <c r="K133" s="34"/>
    </row>
    <row r="134" spans="1:11" s="35" customFormat="1" ht="31.5">
      <c r="A134" s="48">
        <v>67</v>
      </c>
      <c r="B134" s="12" t="s">
        <v>139</v>
      </c>
      <c r="C134" s="47" t="s">
        <v>344</v>
      </c>
      <c r="D134" s="82" t="s">
        <v>188</v>
      </c>
      <c r="E134" s="3">
        <v>1</v>
      </c>
      <c r="F134" s="40">
        <v>20000</v>
      </c>
      <c r="G134" s="4">
        <f>F134*E134</f>
        <v>20000</v>
      </c>
      <c r="H134" s="34"/>
      <c r="I134" s="34"/>
      <c r="J134" s="34"/>
      <c r="K134" s="34"/>
    </row>
    <row r="135" spans="1:11" s="35" customFormat="1" ht="31.5">
      <c r="A135" s="48">
        <v>68</v>
      </c>
      <c r="B135" s="12" t="s">
        <v>140</v>
      </c>
      <c r="C135" s="47" t="s">
        <v>345</v>
      </c>
      <c r="D135" s="82" t="s">
        <v>188</v>
      </c>
      <c r="E135" s="3">
        <v>1</v>
      </c>
      <c r="F135" s="40">
        <v>20000</v>
      </c>
      <c r="G135" s="4">
        <f>F135*E135</f>
        <v>20000</v>
      </c>
      <c r="H135" s="34"/>
      <c r="I135" s="34"/>
      <c r="J135" s="34"/>
      <c r="K135" s="34"/>
    </row>
    <row r="136" spans="1:11" s="35" customFormat="1" ht="31.5">
      <c r="A136" s="48">
        <v>69</v>
      </c>
      <c r="B136" s="12" t="s">
        <v>141</v>
      </c>
      <c r="C136" s="47" t="s">
        <v>346</v>
      </c>
      <c r="D136" s="82" t="s">
        <v>187</v>
      </c>
      <c r="E136" s="3">
        <v>1</v>
      </c>
      <c r="F136" s="40">
        <v>20000</v>
      </c>
      <c r="G136" s="4">
        <f>F136*E136</f>
        <v>20000</v>
      </c>
      <c r="H136" s="34"/>
      <c r="I136" s="34"/>
      <c r="J136" s="34"/>
      <c r="K136" s="34"/>
    </row>
    <row r="137" spans="1:11" s="35" customFormat="1" ht="31.5">
      <c r="A137" s="48">
        <v>70</v>
      </c>
      <c r="B137" s="12" t="s">
        <v>142</v>
      </c>
      <c r="C137" s="47" t="s">
        <v>347</v>
      </c>
      <c r="D137" s="82" t="s">
        <v>188</v>
      </c>
      <c r="E137" s="3">
        <v>1</v>
      </c>
      <c r="F137" s="40">
        <v>1000000</v>
      </c>
      <c r="G137" s="4">
        <f>F137*E137</f>
        <v>1000000</v>
      </c>
      <c r="H137" s="34"/>
      <c r="I137" s="34"/>
      <c r="J137" s="34"/>
      <c r="K137" s="34"/>
    </row>
    <row r="138" spans="1:11" s="35" customFormat="1" ht="31.5">
      <c r="A138" s="48">
        <v>71</v>
      </c>
      <c r="B138" s="12" t="s">
        <v>143</v>
      </c>
      <c r="C138" s="47" t="s">
        <v>348</v>
      </c>
      <c r="D138" s="82" t="s">
        <v>188</v>
      </c>
      <c r="E138" s="3">
        <v>1</v>
      </c>
      <c r="F138" s="40">
        <v>50000</v>
      </c>
      <c r="G138" s="4">
        <f>F138*E138</f>
        <v>50000</v>
      </c>
      <c r="H138" s="34"/>
      <c r="I138" s="34"/>
      <c r="J138" s="34"/>
      <c r="K138" s="34"/>
    </row>
    <row r="139" spans="1:11" s="35" customFormat="1" ht="31.5">
      <c r="A139" s="48">
        <v>72</v>
      </c>
      <c r="B139" s="12" t="s">
        <v>143</v>
      </c>
      <c r="C139" s="47" t="s">
        <v>349</v>
      </c>
      <c r="D139" s="82" t="s">
        <v>188</v>
      </c>
      <c r="E139" s="3">
        <v>1</v>
      </c>
      <c r="F139" s="40">
        <v>50000</v>
      </c>
      <c r="G139" s="4">
        <f>F139*E139</f>
        <v>50000</v>
      </c>
      <c r="H139" s="34"/>
      <c r="I139" s="34"/>
      <c r="J139" s="34"/>
      <c r="K139" s="34"/>
    </row>
    <row r="140" spans="1:11" s="35" customFormat="1" ht="31.5">
      <c r="A140" s="48">
        <v>73</v>
      </c>
      <c r="B140" s="12" t="s">
        <v>144</v>
      </c>
      <c r="C140" s="47" t="s">
        <v>353</v>
      </c>
      <c r="D140" s="82" t="s">
        <v>188</v>
      </c>
      <c r="E140" s="3">
        <v>1</v>
      </c>
      <c r="F140" s="40">
        <v>50000</v>
      </c>
      <c r="G140" s="4">
        <f>F140*E140</f>
        <v>50000</v>
      </c>
      <c r="H140" s="34"/>
      <c r="I140" s="34"/>
      <c r="J140" s="34"/>
      <c r="K140" s="34"/>
    </row>
    <row r="141" spans="1:11" s="35" customFormat="1" ht="31.5">
      <c r="A141" s="48">
        <v>74</v>
      </c>
      <c r="B141" s="12" t="s">
        <v>145</v>
      </c>
      <c r="C141" s="47" t="s">
        <v>350</v>
      </c>
      <c r="D141" s="82" t="s">
        <v>188</v>
      </c>
      <c r="E141" s="3">
        <v>1</v>
      </c>
      <c r="F141" s="40">
        <v>100000</v>
      </c>
      <c r="G141" s="4">
        <f>F141*E141</f>
        <v>100000</v>
      </c>
      <c r="H141" s="34"/>
      <c r="I141" s="34"/>
      <c r="J141" s="34"/>
      <c r="K141" s="34"/>
    </row>
    <row r="142" spans="1:11" s="35" customFormat="1" ht="31.5">
      <c r="A142" s="48">
        <v>75</v>
      </c>
      <c r="B142" s="12" t="s">
        <v>146</v>
      </c>
      <c r="C142" s="47" t="s">
        <v>351</v>
      </c>
      <c r="D142" s="82" t="s">
        <v>188</v>
      </c>
      <c r="E142" s="3">
        <v>1</v>
      </c>
      <c r="F142" s="40">
        <v>150000</v>
      </c>
      <c r="G142" s="4">
        <f>F142*E142</f>
        <v>150000</v>
      </c>
      <c r="H142" s="34"/>
      <c r="I142" s="34"/>
      <c r="J142" s="34"/>
      <c r="K142" s="34"/>
    </row>
    <row r="143" spans="1:11" s="35" customFormat="1" ht="31.5">
      <c r="A143" s="48">
        <v>76</v>
      </c>
      <c r="B143" s="12" t="s">
        <v>147</v>
      </c>
      <c r="C143" s="47" t="s">
        <v>352</v>
      </c>
      <c r="D143" s="82" t="s">
        <v>188</v>
      </c>
      <c r="E143" s="3">
        <v>1</v>
      </c>
      <c r="F143" s="40">
        <v>100000</v>
      </c>
      <c r="G143" s="4">
        <f>F143*E143</f>
        <v>100000</v>
      </c>
      <c r="H143" s="34"/>
      <c r="I143" s="34"/>
      <c r="J143" s="34"/>
      <c r="K143" s="34"/>
    </row>
    <row r="144" spans="1:11" s="35" customFormat="1" ht="47.25">
      <c r="A144" s="48">
        <v>77</v>
      </c>
      <c r="B144" s="12" t="s">
        <v>148</v>
      </c>
      <c r="C144" s="47" t="s">
        <v>356</v>
      </c>
      <c r="D144" s="82" t="s">
        <v>185</v>
      </c>
      <c r="E144" s="3">
        <v>1</v>
      </c>
      <c r="F144" s="40">
        <v>120000</v>
      </c>
      <c r="G144" s="4">
        <f>F144*E144</f>
        <v>120000</v>
      </c>
      <c r="H144" s="34"/>
      <c r="I144" s="34"/>
      <c r="J144" s="34"/>
      <c r="K144" s="34"/>
    </row>
    <row r="145" spans="1:11" s="35" customFormat="1" ht="47.25">
      <c r="A145" s="48">
        <v>78</v>
      </c>
      <c r="B145" s="12" t="s">
        <v>149</v>
      </c>
      <c r="C145" s="47" t="s">
        <v>357</v>
      </c>
      <c r="D145" s="82" t="s">
        <v>185</v>
      </c>
      <c r="E145" s="3">
        <v>1</v>
      </c>
      <c r="F145" s="40">
        <v>120000</v>
      </c>
      <c r="G145" s="4">
        <f>F145*E145</f>
        <v>120000</v>
      </c>
      <c r="H145" s="34"/>
      <c r="I145" s="34"/>
      <c r="J145" s="34"/>
      <c r="K145" s="34"/>
    </row>
    <row r="146" spans="1:11" s="35" customFormat="1" ht="47.25">
      <c r="A146" s="48">
        <v>79</v>
      </c>
      <c r="B146" s="12" t="s">
        <v>150</v>
      </c>
      <c r="C146" s="47" t="s">
        <v>358</v>
      </c>
      <c r="D146" s="82" t="s">
        <v>189</v>
      </c>
      <c r="E146" s="3">
        <v>1</v>
      </c>
      <c r="F146" s="40">
        <v>10000</v>
      </c>
      <c r="G146" s="4">
        <f>F146*E146</f>
        <v>10000</v>
      </c>
      <c r="H146" s="34"/>
      <c r="I146" s="34"/>
      <c r="J146" s="34"/>
      <c r="K146" s="34"/>
    </row>
    <row r="147" spans="1:11" s="35" customFormat="1" ht="47.25">
      <c r="A147" s="48">
        <v>80</v>
      </c>
      <c r="B147" s="12" t="s">
        <v>151</v>
      </c>
      <c r="C147" s="47" t="s">
        <v>359</v>
      </c>
      <c r="D147" s="82" t="s">
        <v>189</v>
      </c>
      <c r="E147" s="3">
        <v>1</v>
      </c>
      <c r="F147" s="40">
        <v>10000</v>
      </c>
      <c r="G147" s="4">
        <f>F147*E147</f>
        <v>10000</v>
      </c>
      <c r="H147" s="34"/>
      <c r="I147" s="34"/>
      <c r="J147" s="34"/>
      <c r="K147" s="34"/>
    </row>
    <row r="148" spans="1:11" s="35" customFormat="1" ht="47.25">
      <c r="A148" s="48">
        <v>81</v>
      </c>
      <c r="B148" s="12" t="s">
        <v>152</v>
      </c>
      <c r="C148" s="47" t="s">
        <v>360</v>
      </c>
      <c r="D148" s="82" t="s">
        <v>189</v>
      </c>
      <c r="E148" s="3">
        <v>1</v>
      </c>
      <c r="F148" s="40">
        <v>10000</v>
      </c>
      <c r="G148" s="4">
        <f>F148*E148</f>
        <v>10000</v>
      </c>
      <c r="H148" s="34"/>
      <c r="I148" s="34"/>
      <c r="J148" s="34"/>
      <c r="K148" s="34"/>
    </row>
    <row r="149" spans="1:11" s="35" customFormat="1" ht="47.25">
      <c r="A149" s="48">
        <v>82</v>
      </c>
      <c r="B149" s="12" t="s">
        <v>153</v>
      </c>
      <c r="C149" s="47" t="s">
        <v>361</v>
      </c>
      <c r="D149" s="82" t="s">
        <v>189</v>
      </c>
      <c r="E149" s="3">
        <v>1</v>
      </c>
      <c r="F149" s="40">
        <v>10000</v>
      </c>
      <c r="G149" s="4">
        <f>F149*E149</f>
        <v>10000</v>
      </c>
      <c r="H149" s="34"/>
      <c r="I149" s="34"/>
      <c r="J149" s="34"/>
      <c r="K149" s="34"/>
    </row>
    <row r="150" spans="1:11" s="35" customFormat="1" ht="47.25">
      <c r="A150" s="48">
        <v>83</v>
      </c>
      <c r="B150" s="12" t="s">
        <v>154</v>
      </c>
      <c r="C150" s="47" t="s">
        <v>362</v>
      </c>
      <c r="D150" s="82" t="s">
        <v>189</v>
      </c>
      <c r="E150" s="3">
        <v>1</v>
      </c>
      <c r="F150" s="40">
        <v>10000</v>
      </c>
      <c r="G150" s="4">
        <f>F150*E150</f>
        <v>10000</v>
      </c>
      <c r="H150" s="34"/>
      <c r="I150" s="34"/>
      <c r="J150" s="34"/>
      <c r="K150" s="34"/>
    </row>
    <row r="151" spans="1:11" s="35" customFormat="1" ht="47.25">
      <c r="A151" s="48">
        <v>84</v>
      </c>
      <c r="B151" s="12" t="s">
        <v>155</v>
      </c>
      <c r="C151" s="47" t="s">
        <v>363</v>
      </c>
      <c r="D151" s="82" t="s">
        <v>189</v>
      </c>
      <c r="E151" s="3">
        <v>1</v>
      </c>
      <c r="F151" s="40">
        <v>10000</v>
      </c>
      <c r="G151" s="4">
        <f>F151*E151</f>
        <v>10000</v>
      </c>
      <c r="H151" s="34"/>
      <c r="I151" s="34"/>
      <c r="J151" s="34"/>
      <c r="K151" s="34"/>
    </row>
    <row r="152" spans="1:11" s="35" customFormat="1" ht="47.25">
      <c r="A152" s="48">
        <v>85</v>
      </c>
      <c r="B152" s="12" t="s">
        <v>156</v>
      </c>
      <c r="C152" s="47" t="s">
        <v>364</v>
      </c>
      <c r="D152" s="82" t="s">
        <v>189</v>
      </c>
      <c r="E152" s="3">
        <v>1</v>
      </c>
      <c r="F152" s="40">
        <v>10000</v>
      </c>
      <c r="G152" s="4">
        <f>F152*E152</f>
        <v>10000</v>
      </c>
      <c r="H152" s="34"/>
      <c r="I152" s="34"/>
      <c r="J152" s="34"/>
      <c r="K152" s="34"/>
    </row>
    <row r="153" spans="1:11" s="35" customFormat="1" ht="47.25">
      <c r="A153" s="48">
        <v>86</v>
      </c>
      <c r="B153" s="12" t="s">
        <v>157</v>
      </c>
      <c r="C153" s="47" t="s">
        <v>365</v>
      </c>
      <c r="D153" s="82" t="s">
        <v>189</v>
      </c>
      <c r="E153" s="3">
        <v>1</v>
      </c>
      <c r="F153" s="40">
        <v>10000</v>
      </c>
      <c r="G153" s="4">
        <f>F153*E153</f>
        <v>10000</v>
      </c>
      <c r="H153" s="34"/>
      <c r="I153" s="34"/>
      <c r="J153" s="34"/>
      <c r="K153" s="34"/>
    </row>
    <row r="154" spans="1:11" s="35" customFormat="1" ht="47.25">
      <c r="A154" s="48">
        <v>87</v>
      </c>
      <c r="B154" s="12" t="s">
        <v>158</v>
      </c>
      <c r="C154" s="47" t="s">
        <v>366</v>
      </c>
      <c r="D154" s="82" t="s">
        <v>189</v>
      </c>
      <c r="E154" s="3">
        <v>1</v>
      </c>
      <c r="F154" s="40">
        <v>10000</v>
      </c>
      <c r="G154" s="4">
        <f>F154*E154</f>
        <v>10000</v>
      </c>
      <c r="H154" s="34"/>
      <c r="I154" s="34"/>
      <c r="J154" s="34"/>
      <c r="K154" s="34"/>
    </row>
    <row r="155" spans="1:11" s="35" customFormat="1" ht="47.25">
      <c r="A155" s="48">
        <v>88</v>
      </c>
      <c r="B155" s="12" t="s">
        <v>159</v>
      </c>
      <c r="C155" s="47" t="s">
        <v>367</v>
      </c>
      <c r="D155" s="82" t="s">
        <v>189</v>
      </c>
      <c r="E155" s="3">
        <v>1</v>
      </c>
      <c r="F155" s="40">
        <v>10000</v>
      </c>
      <c r="G155" s="4">
        <f>F155*E155</f>
        <v>10000</v>
      </c>
      <c r="H155" s="34"/>
      <c r="I155" s="34"/>
      <c r="J155" s="34"/>
      <c r="K155" s="34"/>
    </row>
    <row r="156" spans="1:11" s="35" customFormat="1" ht="47.25">
      <c r="A156" s="48">
        <v>89</v>
      </c>
      <c r="B156" s="12" t="s">
        <v>160</v>
      </c>
      <c r="C156" s="47" t="s">
        <v>368</v>
      </c>
      <c r="D156" s="82" t="s">
        <v>189</v>
      </c>
      <c r="E156" s="3">
        <v>1</v>
      </c>
      <c r="F156" s="40">
        <v>10000</v>
      </c>
      <c r="G156" s="4">
        <f>F156*E156</f>
        <v>10000</v>
      </c>
      <c r="H156" s="34"/>
      <c r="I156" s="34"/>
      <c r="J156" s="34"/>
      <c r="K156" s="34"/>
    </row>
    <row r="157" spans="1:11" s="35" customFormat="1" ht="47.25">
      <c r="A157" s="48">
        <v>90</v>
      </c>
      <c r="B157" s="12" t="s">
        <v>161</v>
      </c>
      <c r="C157" s="47" t="s">
        <v>369</v>
      </c>
      <c r="D157" s="82" t="s">
        <v>189</v>
      </c>
      <c r="E157" s="3">
        <v>1</v>
      </c>
      <c r="F157" s="40">
        <v>10000</v>
      </c>
      <c r="G157" s="4">
        <f>F157*E157</f>
        <v>10000</v>
      </c>
      <c r="H157" s="34"/>
      <c r="I157" s="34"/>
      <c r="J157" s="34"/>
      <c r="K157" s="34"/>
    </row>
    <row r="158" spans="1:11" s="35" customFormat="1" ht="47.25">
      <c r="A158" s="48">
        <v>91</v>
      </c>
      <c r="B158" s="12" t="s">
        <v>162</v>
      </c>
      <c r="C158" s="47" t="s">
        <v>370</v>
      </c>
      <c r="D158" s="82" t="s">
        <v>189</v>
      </c>
      <c r="E158" s="3">
        <v>1</v>
      </c>
      <c r="F158" s="40">
        <v>10000</v>
      </c>
      <c r="G158" s="4">
        <f>F158*E158</f>
        <v>10000</v>
      </c>
      <c r="H158" s="34"/>
      <c r="I158" s="34"/>
      <c r="J158" s="34"/>
      <c r="K158" s="34"/>
    </row>
    <row r="159" spans="1:11" s="35" customFormat="1" ht="47.25">
      <c r="A159" s="48">
        <v>92</v>
      </c>
      <c r="B159" s="12" t="s">
        <v>163</v>
      </c>
      <c r="C159" s="47" t="s">
        <v>371</v>
      </c>
      <c r="D159" s="82" t="s">
        <v>189</v>
      </c>
      <c r="E159" s="3">
        <v>1</v>
      </c>
      <c r="F159" s="40">
        <v>10000</v>
      </c>
      <c r="G159" s="4">
        <f>F159*E159</f>
        <v>10000</v>
      </c>
      <c r="H159" s="34"/>
      <c r="I159" s="34"/>
      <c r="J159" s="34"/>
      <c r="K159" s="34"/>
    </row>
    <row r="160" spans="1:11" s="35" customFormat="1" ht="47.25">
      <c r="A160" s="48">
        <v>93</v>
      </c>
      <c r="B160" s="12" t="s">
        <v>164</v>
      </c>
      <c r="C160" s="47" t="s">
        <v>372</v>
      </c>
      <c r="D160" s="82" t="s">
        <v>189</v>
      </c>
      <c r="E160" s="3">
        <v>1</v>
      </c>
      <c r="F160" s="40">
        <v>10000</v>
      </c>
      <c r="G160" s="4">
        <f>F160*E160</f>
        <v>10000</v>
      </c>
      <c r="H160" s="34"/>
      <c r="I160" s="34"/>
      <c r="J160" s="34"/>
      <c r="K160" s="34"/>
    </row>
    <row r="161" spans="1:11" s="35" customFormat="1" ht="31.5">
      <c r="A161" s="48">
        <v>94</v>
      </c>
      <c r="B161" s="12" t="s">
        <v>165</v>
      </c>
      <c r="C161" s="47" t="s">
        <v>373</v>
      </c>
      <c r="D161" s="82" t="s">
        <v>186</v>
      </c>
      <c r="E161" s="3">
        <v>1</v>
      </c>
      <c r="F161" s="40">
        <v>10000</v>
      </c>
      <c r="G161" s="4">
        <f>F161*E161</f>
        <v>10000</v>
      </c>
      <c r="H161" s="34"/>
      <c r="I161" s="34"/>
      <c r="J161" s="34"/>
      <c r="K161" s="34"/>
    </row>
    <row r="162" spans="1:11" s="35" customFormat="1" ht="31.5">
      <c r="A162" s="48">
        <v>95</v>
      </c>
      <c r="B162" s="12" t="s">
        <v>166</v>
      </c>
      <c r="C162" s="47" t="s">
        <v>374</v>
      </c>
      <c r="D162" s="82" t="s">
        <v>186</v>
      </c>
      <c r="E162" s="3">
        <v>1</v>
      </c>
      <c r="F162" s="40">
        <v>10000</v>
      </c>
      <c r="G162" s="4">
        <f>F162*E162</f>
        <v>10000</v>
      </c>
      <c r="H162" s="34"/>
      <c r="I162" s="34"/>
      <c r="J162" s="34"/>
      <c r="K162" s="34"/>
    </row>
    <row r="163" spans="1:11" s="35" customFormat="1" ht="31.5">
      <c r="A163" s="48">
        <v>96</v>
      </c>
      <c r="B163" s="12" t="s">
        <v>167</v>
      </c>
      <c r="C163" s="47" t="s">
        <v>375</v>
      </c>
      <c r="D163" s="82" t="s">
        <v>186</v>
      </c>
      <c r="E163" s="3">
        <v>1</v>
      </c>
      <c r="F163" s="40">
        <v>10000</v>
      </c>
      <c r="G163" s="4">
        <f>F163*E163</f>
        <v>10000</v>
      </c>
      <c r="H163" s="34"/>
      <c r="I163" s="34"/>
      <c r="J163" s="34"/>
      <c r="K163" s="34"/>
    </row>
    <row r="164" spans="1:11" s="35" customFormat="1" ht="31.5">
      <c r="A164" s="48">
        <v>97</v>
      </c>
      <c r="B164" s="12" t="s">
        <v>168</v>
      </c>
      <c r="C164" s="47" t="s">
        <v>376</v>
      </c>
      <c r="D164" s="82" t="s">
        <v>186</v>
      </c>
      <c r="E164" s="3">
        <v>1</v>
      </c>
      <c r="F164" s="40">
        <v>10000</v>
      </c>
      <c r="G164" s="4">
        <f>F164*E164</f>
        <v>10000</v>
      </c>
      <c r="H164" s="34"/>
      <c r="I164" s="34"/>
      <c r="J164" s="34"/>
      <c r="K164" s="34"/>
    </row>
    <row r="165" spans="1:11" s="35" customFormat="1" ht="31.5">
      <c r="A165" s="48">
        <v>98</v>
      </c>
      <c r="B165" s="12" t="s">
        <v>169</v>
      </c>
      <c r="C165" s="47" t="s">
        <v>377</v>
      </c>
      <c r="D165" s="82" t="s">
        <v>186</v>
      </c>
      <c r="E165" s="3">
        <v>1</v>
      </c>
      <c r="F165" s="40">
        <v>10000</v>
      </c>
      <c r="G165" s="4">
        <f>F165*E165</f>
        <v>10000</v>
      </c>
      <c r="H165" s="34"/>
      <c r="I165" s="34"/>
      <c r="J165" s="34"/>
      <c r="K165" s="34"/>
    </row>
    <row r="166" spans="1:11" s="35" customFormat="1" ht="31.5">
      <c r="A166" s="48">
        <v>99</v>
      </c>
      <c r="B166" s="12" t="s">
        <v>170</v>
      </c>
      <c r="C166" s="47" t="s">
        <v>378</v>
      </c>
      <c r="D166" s="82" t="s">
        <v>186</v>
      </c>
      <c r="E166" s="3">
        <v>1</v>
      </c>
      <c r="F166" s="40">
        <v>10000</v>
      </c>
      <c r="G166" s="4">
        <f>F166*E166</f>
        <v>10000</v>
      </c>
      <c r="H166" s="34"/>
      <c r="I166" s="34"/>
      <c r="J166" s="34"/>
      <c r="K166" s="34"/>
    </row>
    <row r="167" spans="1:11" s="35" customFormat="1" ht="31.5">
      <c r="A167" s="48">
        <v>100</v>
      </c>
      <c r="B167" s="12" t="s">
        <v>171</v>
      </c>
      <c r="C167" s="47" t="s">
        <v>379</v>
      </c>
      <c r="D167" s="82" t="s">
        <v>186</v>
      </c>
      <c r="E167" s="3">
        <v>1</v>
      </c>
      <c r="F167" s="40">
        <v>10000</v>
      </c>
      <c r="G167" s="4">
        <f>F167*E167</f>
        <v>10000</v>
      </c>
      <c r="H167" s="34"/>
      <c r="I167" s="34"/>
      <c r="J167" s="34"/>
      <c r="K167" s="34"/>
    </row>
    <row r="168" spans="1:11" s="35" customFormat="1" ht="31.5">
      <c r="A168" s="48">
        <v>101</v>
      </c>
      <c r="B168" s="12" t="s">
        <v>172</v>
      </c>
      <c r="C168" s="47" t="s">
        <v>380</v>
      </c>
      <c r="D168" s="82" t="s">
        <v>186</v>
      </c>
      <c r="E168" s="3">
        <v>1</v>
      </c>
      <c r="F168" s="40">
        <v>10000</v>
      </c>
      <c r="G168" s="4">
        <f>F168*E168</f>
        <v>10000</v>
      </c>
      <c r="H168" s="34"/>
      <c r="I168" s="34"/>
      <c r="J168" s="34"/>
      <c r="K168" s="34"/>
    </row>
    <row r="169" spans="1:11" s="35" customFormat="1" ht="31.5">
      <c r="A169" s="48">
        <v>102</v>
      </c>
      <c r="B169" s="12" t="s">
        <v>173</v>
      </c>
      <c r="C169" s="47" t="s">
        <v>381</v>
      </c>
      <c r="D169" s="82" t="s">
        <v>186</v>
      </c>
      <c r="E169" s="3">
        <v>1</v>
      </c>
      <c r="F169" s="40">
        <v>10000</v>
      </c>
      <c r="G169" s="4">
        <f>F169*E169</f>
        <v>10000</v>
      </c>
      <c r="H169" s="34"/>
      <c r="I169" s="34"/>
      <c r="J169" s="34"/>
      <c r="K169" s="34"/>
    </row>
    <row r="170" spans="1:11" s="35" customFormat="1" ht="31.5">
      <c r="A170" s="48">
        <v>103</v>
      </c>
      <c r="B170" s="12" t="s">
        <v>174</v>
      </c>
      <c r="C170" s="47" t="s">
        <v>382</v>
      </c>
      <c r="D170" s="82" t="s">
        <v>186</v>
      </c>
      <c r="E170" s="3">
        <v>1</v>
      </c>
      <c r="F170" s="40">
        <v>10000</v>
      </c>
      <c r="G170" s="4">
        <f>F170*E170</f>
        <v>10000</v>
      </c>
      <c r="H170" s="34"/>
      <c r="I170" s="34"/>
      <c r="J170" s="34"/>
      <c r="K170" s="34"/>
    </row>
    <row r="171" spans="1:11" s="35" customFormat="1" ht="31.5">
      <c r="A171" s="48">
        <v>104</v>
      </c>
      <c r="B171" s="12" t="s">
        <v>175</v>
      </c>
      <c r="C171" s="47" t="s">
        <v>383</v>
      </c>
      <c r="D171" s="82" t="s">
        <v>186</v>
      </c>
      <c r="E171" s="3">
        <v>1</v>
      </c>
      <c r="F171" s="40">
        <v>10000</v>
      </c>
      <c r="G171" s="4">
        <f>F171*E171</f>
        <v>10000</v>
      </c>
      <c r="H171" s="34"/>
      <c r="I171" s="34"/>
      <c r="J171" s="34"/>
      <c r="K171" s="34"/>
    </row>
    <row r="172" spans="1:11" s="35" customFormat="1" ht="31.5">
      <c r="A172" s="48">
        <v>105</v>
      </c>
      <c r="B172" s="12" t="s">
        <v>176</v>
      </c>
      <c r="C172" s="47" t="s">
        <v>384</v>
      </c>
      <c r="D172" s="82" t="s">
        <v>186</v>
      </c>
      <c r="E172" s="3">
        <v>1</v>
      </c>
      <c r="F172" s="40">
        <v>10000</v>
      </c>
      <c r="G172" s="4">
        <f>F172*E172</f>
        <v>10000</v>
      </c>
      <c r="H172" s="34"/>
      <c r="I172" s="34"/>
      <c r="J172" s="34"/>
      <c r="K172" s="34"/>
    </row>
    <row r="173" spans="1:11" s="35" customFormat="1" ht="31.5">
      <c r="A173" s="48">
        <v>106</v>
      </c>
      <c r="B173" s="12" t="s">
        <v>165</v>
      </c>
      <c r="C173" s="47" t="s">
        <v>385</v>
      </c>
      <c r="D173" s="82" t="s">
        <v>186</v>
      </c>
      <c r="E173" s="3">
        <v>1</v>
      </c>
      <c r="F173" s="40">
        <v>10000</v>
      </c>
      <c r="G173" s="4">
        <f>F173*E173</f>
        <v>10000</v>
      </c>
      <c r="H173" s="34"/>
      <c r="I173" s="34"/>
      <c r="J173" s="34"/>
      <c r="K173" s="34"/>
    </row>
    <row r="174" spans="1:11" s="35" customFormat="1" ht="31.5">
      <c r="A174" s="48">
        <v>107</v>
      </c>
      <c r="B174" s="12" t="s">
        <v>166</v>
      </c>
      <c r="C174" s="47" t="s">
        <v>386</v>
      </c>
      <c r="D174" s="82" t="s">
        <v>186</v>
      </c>
      <c r="E174" s="3">
        <v>1</v>
      </c>
      <c r="F174" s="40">
        <v>10000</v>
      </c>
      <c r="G174" s="4">
        <f>F174*E174</f>
        <v>10000</v>
      </c>
      <c r="H174" s="34"/>
      <c r="I174" s="34"/>
      <c r="J174" s="34"/>
      <c r="K174" s="34"/>
    </row>
    <row r="175" spans="1:11" s="35" customFormat="1" ht="31.5">
      <c r="A175" s="48">
        <v>108</v>
      </c>
      <c r="B175" s="12" t="s">
        <v>167</v>
      </c>
      <c r="C175" s="47" t="s">
        <v>387</v>
      </c>
      <c r="D175" s="82" t="s">
        <v>186</v>
      </c>
      <c r="E175" s="3">
        <v>1</v>
      </c>
      <c r="F175" s="40">
        <v>10000</v>
      </c>
      <c r="G175" s="4">
        <f>F175*E175</f>
        <v>10000</v>
      </c>
      <c r="H175" s="34"/>
      <c r="I175" s="34"/>
      <c r="J175" s="34"/>
      <c r="K175" s="34"/>
    </row>
    <row r="176" spans="1:11" s="35" customFormat="1" ht="31.5">
      <c r="A176" s="48">
        <v>109</v>
      </c>
      <c r="B176" s="12" t="s">
        <v>168</v>
      </c>
      <c r="C176" s="47" t="s">
        <v>388</v>
      </c>
      <c r="D176" s="82" t="s">
        <v>186</v>
      </c>
      <c r="E176" s="3">
        <v>1</v>
      </c>
      <c r="F176" s="40">
        <v>10000</v>
      </c>
      <c r="G176" s="4">
        <f>F176*E176</f>
        <v>10000</v>
      </c>
      <c r="H176" s="34"/>
      <c r="I176" s="34"/>
      <c r="J176" s="34"/>
      <c r="K176" s="34"/>
    </row>
    <row r="177" spans="1:11" s="35" customFormat="1" ht="31.5">
      <c r="A177" s="48">
        <v>110</v>
      </c>
      <c r="B177" s="12" t="s">
        <v>169</v>
      </c>
      <c r="C177" s="47" t="s">
        <v>389</v>
      </c>
      <c r="D177" s="82" t="s">
        <v>186</v>
      </c>
      <c r="E177" s="3">
        <v>1</v>
      </c>
      <c r="F177" s="40">
        <v>10000</v>
      </c>
      <c r="G177" s="4">
        <f>F177*E177</f>
        <v>10000</v>
      </c>
      <c r="H177" s="34"/>
      <c r="I177" s="34"/>
      <c r="J177" s="34"/>
      <c r="K177" s="34"/>
    </row>
    <row r="178" spans="1:11" s="35" customFormat="1" ht="31.5">
      <c r="A178" s="48">
        <v>111</v>
      </c>
      <c r="B178" s="12" t="s">
        <v>170</v>
      </c>
      <c r="C178" s="47" t="s">
        <v>390</v>
      </c>
      <c r="D178" s="82" t="s">
        <v>186</v>
      </c>
      <c r="E178" s="3">
        <v>1</v>
      </c>
      <c r="F178" s="40">
        <v>10000</v>
      </c>
      <c r="G178" s="4">
        <f>F178*E178</f>
        <v>10000</v>
      </c>
      <c r="H178" s="34"/>
      <c r="I178" s="34"/>
      <c r="J178" s="34"/>
      <c r="K178" s="34"/>
    </row>
    <row r="179" spans="1:11" s="35" customFormat="1" ht="31.5">
      <c r="A179" s="48">
        <v>112</v>
      </c>
      <c r="B179" s="12" t="s">
        <v>171</v>
      </c>
      <c r="C179" s="47" t="s">
        <v>391</v>
      </c>
      <c r="D179" s="82" t="s">
        <v>186</v>
      </c>
      <c r="E179" s="3">
        <v>1</v>
      </c>
      <c r="F179" s="40">
        <v>10000</v>
      </c>
      <c r="G179" s="4">
        <f>F179*E179</f>
        <v>10000</v>
      </c>
      <c r="H179" s="34"/>
      <c r="I179" s="34"/>
      <c r="J179" s="34"/>
      <c r="K179" s="34"/>
    </row>
    <row r="180" spans="1:11" s="35" customFormat="1" ht="31.5">
      <c r="A180" s="48">
        <v>113</v>
      </c>
      <c r="B180" s="12" t="s">
        <v>172</v>
      </c>
      <c r="C180" s="47" t="s">
        <v>392</v>
      </c>
      <c r="D180" s="82" t="s">
        <v>186</v>
      </c>
      <c r="E180" s="3">
        <v>1</v>
      </c>
      <c r="F180" s="40">
        <v>10000</v>
      </c>
      <c r="G180" s="4">
        <f>F180*E180</f>
        <v>10000</v>
      </c>
      <c r="H180" s="34"/>
      <c r="I180" s="34"/>
      <c r="J180" s="34"/>
      <c r="K180" s="34"/>
    </row>
    <row r="181" spans="1:11" s="35" customFormat="1" ht="31.5">
      <c r="A181" s="48">
        <v>114</v>
      </c>
      <c r="B181" s="12" t="s">
        <v>173</v>
      </c>
      <c r="C181" s="47" t="s">
        <v>393</v>
      </c>
      <c r="D181" s="82" t="s">
        <v>186</v>
      </c>
      <c r="E181" s="3">
        <v>1</v>
      </c>
      <c r="F181" s="40">
        <v>10000</v>
      </c>
      <c r="G181" s="4">
        <f>F181*E181</f>
        <v>10000</v>
      </c>
      <c r="H181" s="34"/>
      <c r="I181" s="34"/>
      <c r="J181" s="34"/>
      <c r="K181" s="34"/>
    </row>
    <row r="182" spans="1:11" s="35" customFormat="1" ht="31.5">
      <c r="A182" s="48">
        <v>115</v>
      </c>
      <c r="B182" s="12" t="s">
        <v>174</v>
      </c>
      <c r="C182" s="47" t="s">
        <v>394</v>
      </c>
      <c r="D182" s="82" t="s">
        <v>186</v>
      </c>
      <c r="E182" s="3">
        <v>1</v>
      </c>
      <c r="F182" s="40">
        <v>10000</v>
      </c>
      <c r="G182" s="4">
        <f>F182*E182</f>
        <v>10000</v>
      </c>
      <c r="H182" s="34"/>
      <c r="I182" s="34"/>
      <c r="J182" s="34"/>
      <c r="K182" s="34"/>
    </row>
    <row r="183" spans="1:11" s="35" customFormat="1" ht="31.5">
      <c r="A183" s="48">
        <v>116</v>
      </c>
      <c r="B183" s="12" t="s">
        <v>175</v>
      </c>
      <c r="C183" s="47" t="s">
        <v>395</v>
      </c>
      <c r="D183" s="82" t="s">
        <v>186</v>
      </c>
      <c r="E183" s="3">
        <v>1</v>
      </c>
      <c r="F183" s="40">
        <v>10000</v>
      </c>
      <c r="G183" s="4">
        <f>F183*E183</f>
        <v>10000</v>
      </c>
      <c r="H183" s="34"/>
      <c r="I183" s="34"/>
      <c r="J183" s="34"/>
      <c r="K183" s="34"/>
    </row>
    <row r="184" spans="1:11" s="35" customFormat="1" ht="31.5">
      <c r="A184" s="48">
        <v>117</v>
      </c>
      <c r="B184" s="12" t="s">
        <v>176</v>
      </c>
      <c r="C184" s="47" t="s">
        <v>396</v>
      </c>
      <c r="D184" s="82" t="s">
        <v>186</v>
      </c>
      <c r="E184" s="3">
        <v>1</v>
      </c>
      <c r="F184" s="40">
        <v>10000</v>
      </c>
      <c r="G184" s="4">
        <f>F184*E184</f>
        <v>10000</v>
      </c>
      <c r="H184" s="34"/>
      <c r="I184" s="34"/>
      <c r="J184" s="34"/>
      <c r="K184" s="34"/>
    </row>
    <row r="185" spans="1:11" s="35" customFormat="1" ht="31.5">
      <c r="A185" s="48">
        <v>118</v>
      </c>
      <c r="B185" s="12" t="s">
        <v>177</v>
      </c>
      <c r="C185" s="47" t="s">
        <v>397</v>
      </c>
      <c r="D185" s="82" t="s">
        <v>186</v>
      </c>
      <c r="E185" s="3">
        <v>1</v>
      </c>
      <c r="F185" s="40">
        <v>10000</v>
      </c>
      <c r="G185" s="4">
        <f>F185*E185</f>
        <v>10000</v>
      </c>
      <c r="H185" s="34"/>
      <c r="I185" s="34"/>
      <c r="J185" s="34"/>
      <c r="K185" s="34"/>
    </row>
    <row r="186" spans="1:11" s="35" customFormat="1" ht="31.5">
      <c r="A186" s="48">
        <v>119</v>
      </c>
      <c r="B186" s="12" t="s">
        <v>178</v>
      </c>
      <c r="C186" s="47" t="s">
        <v>398</v>
      </c>
      <c r="D186" s="82" t="s">
        <v>186</v>
      </c>
      <c r="E186" s="3">
        <v>1</v>
      </c>
      <c r="F186" s="40">
        <v>10000</v>
      </c>
      <c r="G186" s="4">
        <f>F186*E186</f>
        <v>10000</v>
      </c>
      <c r="H186" s="34"/>
      <c r="I186" s="34"/>
      <c r="J186" s="34"/>
      <c r="K186" s="34"/>
    </row>
    <row r="187" spans="1:11" s="35" customFormat="1" ht="31.5">
      <c r="A187" s="48">
        <v>120</v>
      </c>
      <c r="B187" s="12" t="s">
        <v>179</v>
      </c>
      <c r="C187" s="47" t="s">
        <v>399</v>
      </c>
      <c r="D187" s="82" t="s">
        <v>186</v>
      </c>
      <c r="E187" s="3">
        <v>1</v>
      </c>
      <c r="F187" s="40">
        <v>10000</v>
      </c>
      <c r="G187" s="4">
        <f>F187*E187</f>
        <v>10000</v>
      </c>
      <c r="H187" s="34"/>
      <c r="I187" s="34"/>
      <c r="J187" s="34"/>
      <c r="K187" s="34"/>
    </row>
    <row r="188" spans="1:11" s="35" customFormat="1" ht="31.5">
      <c r="A188" s="48">
        <v>121</v>
      </c>
      <c r="B188" s="12" t="s">
        <v>180</v>
      </c>
      <c r="C188" s="47" t="s">
        <v>400</v>
      </c>
      <c r="D188" s="33" t="s">
        <v>186</v>
      </c>
      <c r="E188" s="3">
        <v>1</v>
      </c>
      <c r="F188" s="40">
        <v>10000</v>
      </c>
      <c r="G188" s="4">
        <f>F188*E188</f>
        <v>10000</v>
      </c>
      <c r="H188" s="34"/>
      <c r="I188" s="34"/>
      <c r="J188" s="34"/>
      <c r="K188" s="34"/>
    </row>
    <row r="189" spans="1:11" ht="18.75" customHeight="1">
      <c r="A189" s="2"/>
      <c r="B189" s="83" t="s">
        <v>84</v>
      </c>
      <c r="C189" s="84"/>
      <c r="D189" s="84"/>
      <c r="E189" s="85"/>
      <c r="F189" s="42"/>
      <c r="G189" s="38">
        <f>SUM(G6:G188)</f>
        <v>36830000</v>
      </c>
    </row>
  </sheetData>
  <mergeCells count="3">
    <mergeCell ref="B189:E189"/>
    <mergeCell ref="A1:G2"/>
    <mergeCell ref="A3:G3"/>
  </mergeCells>
  <conditionalFormatting sqref="C75">
    <cfRule type="duplicateValues" dxfId="26" priority="36" stopIfTrue="1"/>
  </conditionalFormatting>
  <conditionalFormatting sqref="C77">
    <cfRule type="duplicateValues" dxfId="25" priority="37" stopIfTrue="1"/>
  </conditionalFormatting>
  <conditionalFormatting sqref="C98:C101 C68:C93">
    <cfRule type="duplicateValues" dxfId="24" priority="39"/>
  </conditionalFormatting>
  <conditionalFormatting sqref="C94:C97">
    <cfRule type="duplicateValues" dxfId="23" priority="40" stopIfTrue="1"/>
  </conditionalFormatting>
  <conditionalFormatting sqref="C94:C97">
    <cfRule type="expression" dxfId="22" priority="41" stopIfTrue="1">
      <formula>AND(COUNTIF($D$1:$D$4, C94)+COUNTIF(#REF!, C94)+COUNTIF($D$5:$D$65409, C94)&gt;1,NOT(ISBLANK(C94)))</formula>
    </cfRule>
  </conditionalFormatting>
  <conditionalFormatting sqref="C102:C113">
    <cfRule type="duplicateValues" dxfId="21" priority="35"/>
  </conditionalFormatting>
  <conditionalFormatting sqref="C114:C120">
    <cfRule type="duplicateValues" dxfId="20" priority="34"/>
  </conditionalFormatting>
  <conditionalFormatting sqref="C121">
    <cfRule type="duplicateValues" dxfId="19" priority="31" stopIfTrue="1"/>
  </conditionalFormatting>
  <conditionalFormatting sqref="C121">
    <cfRule type="duplicateValues" dxfId="18" priority="33"/>
  </conditionalFormatting>
  <conditionalFormatting sqref="C133:C135">
    <cfRule type="duplicateValues" dxfId="17" priority="15"/>
  </conditionalFormatting>
  <conditionalFormatting sqref="C133:C135">
    <cfRule type="duplicateValues" dxfId="16" priority="14"/>
  </conditionalFormatting>
  <conditionalFormatting sqref="C136:C143">
    <cfRule type="duplicateValues" dxfId="15" priority="13"/>
  </conditionalFormatting>
  <conditionalFormatting sqref="C136:C143">
    <cfRule type="duplicateValues" dxfId="14" priority="12"/>
  </conditionalFormatting>
  <conditionalFormatting sqref="C144:C188">
    <cfRule type="duplicateValues" dxfId="13" priority="11"/>
  </conditionalFormatting>
  <conditionalFormatting sqref="C144:C188">
    <cfRule type="duplicateValues" dxfId="12" priority="10"/>
  </conditionalFormatting>
  <conditionalFormatting sqref="C124">
    <cfRule type="duplicateValues" dxfId="11" priority="6" stopIfTrue="1"/>
  </conditionalFormatting>
  <conditionalFormatting sqref="C125:C126">
    <cfRule type="duplicateValues" dxfId="10" priority="5" stopIfTrue="1"/>
  </conditionalFormatting>
  <conditionalFormatting sqref="C128">
    <cfRule type="duplicateValues" dxfId="9" priority="4" stopIfTrue="1"/>
  </conditionalFormatting>
  <conditionalFormatting sqref="C122:C123">
    <cfRule type="duplicateValues" dxfId="8" priority="7" stopIfTrue="1"/>
  </conditionalFormatting>
  <conditionalFormatting sqref="C129:C130">
    <cfRule type="duplicateValues" dxfId="7" priority="3"/>
  </conditionalFormatting>
  <conditionalFormatting sqref="C122:C128">
    <cfRule type="duplicateValues" dxfId="6" priority="9"/>
  </conditionalFormatting>
  <conditionalFormatting sqref="C131:C132">
    <cfRule type="duplicateValues" dxfId="5" priority="2"/>
  </conditionalFormatting>
  <conditionalFormatting sqref="C122:C132">
    <cfRule type="duplicateValues" dxfId="4" priority="1"/>
  </conditionalFormatting>
  <conditionalFormatting sqref="C81">
    <cfRule type="expression" dxfId="3" priority="43" stopIfTrue="1">
      <formula>AND(COUNTIF(#REF!, C81)+COUNTIF(#REF!, C81)+COUNTIF(#REF!, C81)&gt;1,NOT(ISBLANK(C81)))</formula>
    </cfRule>
  </conditionalFormatting>
  <conditionalFormatting sqref="C75 C77">
    <cfRule type="expression" dxfId="2" priority="44" stopIfTrue="1">
      <formula>AND(COUNTIF(#REF!, C75)+COUNTIF(#REF!, C75)+COUNTIF(#REF!, C75)&gt;1,NOT(ISBLANK(C75)))</formula>
    </cfRule>
  </conditionalFormatting>
  <conditionalFormatting sqref="C121">
    <cfRule type="expression" dxfId="1" priority="46" stopIfTrue="1">
      <formula>AND(COUNTIF(#REF!, C121)+COUNTIF(#REF!, C121)+COUNTIF(#REF!, C121)&gt;1,NOT(ISBLANK(C121)))</formula>
    </cfRule>
  </conditionalFormatting>
  <conditionalFormatting sqref="C122:C126 C128">
    <cfRule type="expression" dxfId="0" priority="47" stopIfTrue="1">
      <formula>AND(COUNTIF(#REF!, C122)+COUNTIF(#REF!, C122)+COUNTIF(#REF!, C122)&gt;1,NOT(ISBLANK(C122)))</formula>
    </cfRule>
  </conditionalFormatting>
  <pageMargins left="0.95" right="0.5" top="0.75" bottom="0.75" header="0.25" footer="0.2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activeCell="C7" sqref="C7"/>
    </sheetView>
  </sheetViews>
  <sheetFormatPr defaultColWidth="5.140625" defaultRowHeight="15"/>
  <cols>
    <col min="1" max="1" width="5.140625" style="5" bestFit="1" customWidth="1"/>
    <col min="2" max="2" width="24.85546875" style="6" bestFit="1" customWidth="1"/>
    <col min="3" max="3" width="26.28515625" style="5" customWidth="1"/>
    <col min="4" max="4" width="24.85546875" style="5" customWidth="1"/>
    <col min="5" max="5" width="25.5703125" style="5" customWidth="1"/>
    <col min="6" max="6" width="23.7109375" style="5" customWidth="1"/>
    <col min="7" max="7" width="9.140625" style="5" customWidth="1"/>
    <col min="8" max="8" width="14.28515625" style="5" bestFit="1" customWidth="1"/>
    <col min="9" max="255" width="9.140625" style="5" customWidth="1"/>
    <col min="256" max="256" width="5.140625" style="5"/>
    <col min="257" max="257" width="5.140625" style="5" bestFit="1" customWidth="1"/>
    <col min="258" max="258" width="24.85546875" style="5" bestFit="1" customWidth="1"/>
    <col min="259" max="259" width="26.28515625" style="5" customWidth="1"/>
    <col min="260" max="260" width="24.85546875" style="5" customWidth="1"/>
    <col min="261" max="261" width="25.5703125" style="5" customWidth="1"/>
    <col min="262" max="262" width="23.7109375" style="5" customWidth="1"/>
    <col min="263" max="263" width="9.140625" style="5" customWidth="1"/>
    <col min="264" max="264" width="14.28515625" style="5" bestFit="1" customWidth="1"/>
    <col min="265" max="511" width="9.140625" style="5" customWidth="1"/>
    <col min="512" max="512" width="5.140625" style="5"/>
    <col min="513" max="513" width="5.140625" style="5" bestFit="1" customWidth="1"/>
    <col min="514" max="514" width="24.85546875" style="5" bestFit="1" customWidth="1"/>
    <col min="515" max="515" width="26.28515625" style="5" customWidth="1"/>
    <col min="516" max="516" width="24.85546875" style="5" customWidth="1"/>
    <col min="517" max="517" width="25.5703125" style="5" customWidth="1"/>
    <col min="518" max="518" width="23.7109375" style="5" customWidth="1"/>
    <col min="519" max="519" width="9.140625" style="5" customWidth="1"/>
    <col min="520" max="520" width="14.28515625" style="5" bestFit="1" customWidth="1"/>
    <col min="521" max="767" width="9.140625" style="5" customWidth="1"/>
    <col min="768" max="768" width="5.140625" style="5"/>
    <col min="769" max="769" width="5.140625" style="5" bestFit="1" customWidth="1"/>
    <col min="770" max="770" width="24.85546875" style="5" bestFit="1" customWidth="1"/>
    <col min="771" max="771" width="26.28515625" style="5" customWidth="1"/>
    <col min="772" max="772" width="24.85546875" style="5" customWidth="1"/>
    <col min="773" max="773" width="25.5703125" style="5" customWidth="1"/>
    <col min="774" max="774" width="23.7109375" style="5" customWidth="1"/>
    <col min="775" max="775" width="9.140625" style="5" customWidth="1"/>
    <col min="776" max="776" width="14.28515625" style="5" bestFit="1" customWidth="1"/>
    <col min="777" max="1023" width="9.140625" style="5" customWidth="1"/>
    <col min="1024" max="1024" width="5.140625" style="5"/>
    <col min="1025" max="1025" width="5.140625" style="5" bestFit="1" customWidth="1"/>
    <col min="1026" max="1026" width="24.85546875" style="5" bestFit="1" customWidth="1"/>
    <col min="1027" max="1027" width="26.28515625" style="5" customWidth="1"/>
    <col min="1028" max="1028" width="24.85546875" style="5" customWidth="1"/>
    <col min="1029" max="1029" width="25.5703125" style="5" customWidth="1"/>
    <col min="1030" max="1030" width="23.7109375" style="5" customWidth="1"/>
    <col min="1031" max="1031" width="9.140625" style="5" customWidth="1"/>
    <col min="1032" max="1032" width="14.28515625" style="5" bestFit="1" customWidth="1"/>
    <col min="1033" max="1279" width="9.140625" style="5" customWidth="1"/>
    <col min="1280" max="1280" width="5.140625" style="5"/>
    <col min="1281" max="1281" width="5.140625" style="5" bestFit="1" customWidth="1"/>
    <col min="1282" max="1282" width="24.85546875" style="5" bestFit="1" customWidth="1"/>
    <col min="1283" max="1283" width="26.28515625" style="5" customWidth="1"/>
    <col min="1284" max="1284" width="24.85546875" style="5" customWidth="1"/>
    <col min="1285" max="1285" width="25.5703125" style="5" customWidth="1"/>
    <col min="1286" max="1286" width="23.7109375" style="5" customWidth="1"/>
    <col min="1287" max="1287" width="9.140625" style="5" customWidth="1"/>
    <col min="1288" max="1288" width="14.28515625" style="5" bestFit="1" customWidth="1"/>
    <col min="1289" max="1535" width="9.140625" style="5" customWidth="1"/>
    <col min="1536" max="1536" width="5.140625" style="5"/>
    <col min="1537" max="1537" width="5.140625" style="5" bestFit="1" customWidth="1"/>
    <col min="1538" max="1538" width="24.85546875" style="5" bestFit="1" customWidth="1"/>
    <col min="1539" max="1539" width="26.28515625" style="5" customWidth="1"/>
    <col min="1540" max="1540" width="24.85546875" style="5" customWidth="1"/>
    <col min="1541" max="1541" width="25.5703125" style="5" customWidth="1"/>
    <col min="1542" max="1542" width="23.7109375" style="5" customWidth="1"/>
    <col min="1543" max="1543" width="9.140625" style="5" customWidth="1"/>
    <col min="1544" max="1544" width="14.28515625" style="5" bestFit="1" customWidth="1"/>
    <col min="1545" max="1791" width="9.140625" style="5" customWidth="1"/>
    <col min="1792" max="1792" width="5.140625" style="5"/>
    <col min="1793" max="1793" width="5.140625" style="5" bestFit="1" customWidth="1"/>
    <col min="1794" max="1794" width="24.85546875" style="5" bestFit="1" customWidth="1"/>
    <col min="1795" max="1795" width="26.28515625" style="5" customWidth="1"/>
    <col min="1796" max="1796" width="24.85546875" style="5" customWidth="1"/>
    <col min="1797" max="1797" width="25.5703125" style="5" customWidth="1"/>
    <col min="1798" max="1798" width="23.7109375" style="5" customWidth="1"/>
    <col min="1799" max="1799" width="9.140625" style="5" customWidth="1"/>
    <col min="1800" max="1800" width="14.28515625" style="5" bestFit="1" customWidth="1"/>
    <col min="1801" max="2047" width="9.140625" style="5" customWidth="1"/>
    <col min="2048" max="2048" width="5.140625" style="5"/>
    <col min="2049" max="2049" width="5.140625" style="5" bestFit="1" customWidth="1"/>
    <col min="2050" max="2050" width="24.85546875" style="5" bestFit="1" customWidth="1"/>
    <col min="2051" max="2051" width="26.28515625" style="5" customWidth="1"/>
    <col min="2052" max="2052" width="24.85546875" style="5" customWidth="1"/>
    <col min="2053" max="2053" width="25.5703125" style="5" customWidth="1"/>
    <col min="2054" max="2054" width="23.7109375" style="5" customWidth="1"/>
    <col min="2055" max="2055" width="9.140625" style="5" customWidth="1"/>
    <col min="2056" max="2056" width="14.28515625" style="5" bestFit="1" customWidth="1"/>
    <col min="2057" max="2303" width="9.140625" style="5" customWidth="1"/>
    <col min="2304" max="2304" width="5.140625" style="5"/>
    <col min="2305" max="2305" width="5.140625" style="5" bestFit="1" customWidth="1"/>
    <col min="2306" max="2306" width="24.85546875" style="5" bestFit="1" customWidth="1"/>
    <col min="2307" max="2307" width="26.28515625" style="5" customWidth="1"/>
    <col min="2308" max="2308" width="24.85546875" style="5" customWidth="1"/>
    <col min="2309" max="2309" width="25.5703125" style="5" customWidth="1"/>
    <col min="2310" max="2310" width="23.7109375" style="5" customWidth="1"/>
    <col min="2311" max="2311" width="9.140625" style="5" customWidth="1"/>
    <col min="2312" max="2312" width="14.28515625" style="5" bestFit="1" customWidth="1"/>
    <col min="2313" max="2559" width="9.140625" style="5" customWidth="1"/>
    <col min="2560" max="2560" width="5.140625" style="5"/>
    <col min="2561" max="2561" width="5.140625" style="5" bestFit="1" customWidth="1"/>
    <col min="2562" max="2562" width="24.85546875" style="5" bestFit="1" customWidth="1"/>
    <col min="2563" max="2563" width="26.28515625" style="5" customWidth="1"/>
    <col min="2564" max="2564" width="24.85546875" style="5" customWidth="1"/>
    <col min="2565" max="2565" width="25.5703125" style="5" customWidth="1"/>
    <col min="2566" max="2566" width="23.7109375" style="5" customWidth="1"/>
    <col min="2567" max="2567" width="9.140625" style="5" customWidth="1"/>
    <col min="2568" max="2568" width="14.28515625" style="5" bestFit="1" customWidth="1"/>
    <col min="2569" max="2815" width="9.140625" style="5" customWidth="1"/>
    <col min="2816" max="2816" width="5.140625" style="5"/>
    <col min="2817" max="2817" width="5.140625" style="5" bestFit="1" customWidth="1"/>
    <col min="2818" max="2818" width="24.85546875" style="5" bestFit="1" customWidth="1"/>
    <col min="2819" max="2819" width="26.28515625" style="5" customWidth="1"/>
    <col min="2820" max="2820" width="24.85546875" style="5" customWidth="1"/>
    <col min="2821" max="2821" width="25.5703125" style="5" customWidth="1"/>
    <col min="2822" max="2822" width="23.7109375" style="5" customWidth="1"/>
    <col min="2823" max="2823" width="9.140625" style="5" customWidth="1"/>
    <col min="2824" max="2824" width="14.28515625" style="5" bestFit="1" customWidth="1"/>
    <col min="2825" max="3071" width="9.140625" style="5" customWidth="1"/>
    <col min="3072" max="3072" width="5.140625" style="5"/>
    <col min="3073" max="3073" width="5.140625" style="5" bestFit="1" customWidth="1"/>
    <col min="3074" max="3074" width="24.85546875" style="5" bestFit="1" customWidth="1"/>
    <col min="3075" max="3075" width="26.28515625" style="5" customWidth="1"/>
    <col min="3076" max="3076" width="24.85546875" style="5" customWidth="1"/>
    <col min="3077" max="3077" width="25.5703125" style="5" customWidth="1"/>
    <col min="3078" max="3078" width="23.7109375" style="5" customWidth="1"/>
    <col min="3079" max="3079" width="9.140625" style="5" customWidth="1"/>
    <col min="3080" max="3080" width="14.28515625" style="5" bestFit="1" customWidth="1"/>
    <col min="3081" max="3327" width="9.140625" style="5" customWidth="1"/>
    <col min="3328" max="3328" width="5.140625" style="5"/>
    <col min="3329" max="3329" width="5.140625" style="5" bestFit="1" customWidth="1"/>
    <col min="3330" max="3330" width="24.85546875" style="5" bestFit="1" customWidth="1"/>
    <col min="3331" max="3331" width="26.28515625" style="5" customWidth="1"/>
    <col min="3332" max="3332" width="24.85546875" style="5" customWidth="1"/>
    <col min="3333" max="3333" width="25.5703125" style="5" customWidth="1"/>
    <col min="3334" max="3334" width="23.7109375" style="5" customWidth="1"/>
    <col min="3335" max="3335" width="9.140625" style="5" customWidth="1"/>
    <col min="3336" max="3336" width="14.28515625" style="5" bestFit="1" customWidth="1"/>
    <col min="3337" max="3583" width="9.140625" style="5" customWidth="1"/>
    <col min="3584" max="3584" width="5.140625" style="5"/>
    <col min="3585" max="3585" width="5.140625" style="5" bestFit="1" customWidth="1"/>
    <col min="3586" max="3586" width="24.85546875" style="5" bestFit="1" customWidth="1"/>
    <col min="3587" max="3587" width="26.28515625" style="5" customWidth="1"/>
    <col min="3588" max="3588" width="24.85546875" style="5" customWidth="1"/>
    <col min="3589" max="3589" width="25.5703125" style="5" customWidth="1"/>
    <col min="3590" max="3590" width="23.7109375" style="5" customWidth="1"/>
    <col min="3591" max="3591" width="9.140625" style="5" customWidth="1"/>
    <col min="3592" max="3592" width="14.28515625" style="5" bestFit="1" customWidth="1"/>
    <col min="3593" max="3839" width="9.140625" style="5" customWidth="1"/>
    <col min="3840" max="3840" width="5.140625" style="5"/>
    <col min="3841" max="3841" width="5.140625" style="5" bestFit="1" customWidth="1"/>
    <col min="3842" max="3842" width="24.85546875" style="5" bestFit="1" customWidth="1"/>
    <col min="3843" max="3843" width="26.28515625" style="5" customWidth="1"/>
    <col min="3844" max="3844" width="24.85546875" style="5" customWidth="1"/>
    <col min="3845" max="3845" width="25.5703125" style="5" customWidth="1"/>
    <col min="3846" max="3846" width="23.7109375" style="5" customWidth="1"/>
    <col min="3847" max="3847" width="9.140625" style="5" customWidth="1"/>
    <col min="3848" max="3848" width="14.28515625" style="5" bestFit="1" customWidth="1"/>
    <col min="3849" max="4095" width="9.140625" style="5" customWidth="1"/>
    <col min="4096" max="4096" width="5.140625" style="5"/>
    <col min="4097" max="4097" width="5.140625" style="5" bestFit="1" customWidth="1"/>
    <col min="4098" max="4098" width="24.85546875" style="5" bestFit="1" customWidth="1"/>
    <col min="4099" max="4099" width="26.28515625" style="5" customWidth="1"/>
    <col min="4100" max="4100" width="24.85546875" style="5" customWidth="1"/>
    <col min="4101" max="4101" width="25.5703125" style="5" customWidth="1"/>
    <col min="4102" max="4102" width="23.7109375" style="5" customWidth="1"/>
    <col min="4103" max="4103" width="9.140625" style="5" customWidth="1"/>
    <col min="4104" max="4104" width="14.28515625" style="5" bestFit="1" customWidth="1"/>
    <col min="4105" max="4351" width="9.140625" style="5" customWidth="1"/>
    <col min="4352" max="4352" width="5.140625" style="5"/>
    <col min="4353" max="4353" width="5.140625" style="5" bestFit="1" customWidth="1"/>
    <col min="4354" max="4354" width="24.85546875" style="5" bestFit="1" customWidth="1"/>
    <col min="4355" max="4355" width="26.28515625" style="5" customWidth="1"/>
    <col min="4356" max="4356" width="24.85546875" style="5" customWidth="1"/>
    <col min="4357" max="4357" width="25.5703125" style="5" customWidth="1"/>
    <col min="4358" max="4358" width="23.7109375" style="5" customWidth="1"/>
    <col min="4359" max="4359" width="9.140625" style="5" customWidth="1"/>
    <col min="4360" max="4360" width="14.28515625" style="5" bestFit="1" customWidth="1"/>
    <col min="4361" max="4607" width="9.140625" style="5" customWidth="1"/>
    <col min="4608" max="4608" width="5.140625" style="5"/>
    <col min="4609" max="4609" width="5.140625" style="5" bestFit="1" customWidth="1"/>
    <col min="4610" max="4610" width="24.85546875" style="5" bestFit="1" customWidth="1"/>
    <col min="4611" max="4611" width="26.28515625" style="5" customWidth="1"/>
    <col min="4612" max="4612" width="24.85546875" style="5" customWidth="1"/>
    <col min="4613" max="4613" width="25.5703125" style="5" customWidth="1"/>
    <col min="4614" max="4614" width="23.7109375" style="5" customWidth="1"/>
    <col min="4615" max="4615" width="9.140625" style="5" customWidth="1"/>
    <col min="4616" max="4616" width="14.28515625" style="5" bestFit="1" customWidth="1"/>
    <col min="4617" max="4863" width="9.140625" style="5" customWidth="1"/>
    <col min="4864" max="4864" width="5.140625" style="5"/>
    <col min="4865" max="4865" width="5.140625" style="5" bestFit="1" customWidth="1"/>
    <col min="4866" max="4866" width="24.85546875" style="5" bestFit="1" customWidth="1"/>
    <col min="4867" max="4867" width="26.28515625" style="5" customWidth="1"/>
    <col min="4868" max="4868" width="24.85546875" style="5" customWidth="1"/>
    <col min="4869" max="4869" width="25.5703125" style="5" customWidth="1"/>
    <col min="4870" max="4870" width="23.7109375" style="5" customWidth="1"/>
    <col min="4871" max="4871" width="9.140625" style="5" customWidth="1"/>
    <col min="4872" max="4872" width="14.28515625" style="5" bestFit="1" customWidth="1"/>
    <col min="4873" max="5119" width="9.140625" style="5" customWidth="1"/>
    <col min="5120" max="5120" width="5.140625" style="5"/>
    <col min="5121" max="5121" width="5.140625" style="5" bestFit="1" customWidth="1"/>
    <col min="5122" max="5122" width="24.85546875" style="5" bestFit="1" customWidth="1"/>
    <col min="5123" max="5123" width="26.28515625" style="5" customWidth="1"/>
    <col min="5124" max="5124" width="24.85546875" style="5" customWidth="1"/>
    <col min="5125" max="5125" width="25.5703125" style="5" customWidth="1"/>
    <col min="5126" max="5126" width="23.7109375" style="5" customWidth="1"/>
    <col min="5127" max="5127" width="9.140625" style="5" customWidth="1"/>
    <col min="5128" max="5128" width="14.28515625" style="5" bestFit="1" customWidth="1"/>
    <col min="5129" max="5375" width="9.140625" style="5" customWidth="1"/>
    <col min="5376" max="5376" width="5.140625" style="5"/>
    <col min="5377" max="5377" width="5.140625" style="5" bestFit="1" customWidth="1"/>
    <col min="5378" max="5378" width="24.85546875" style="5" bestFit="1" customWidth="1"/>
    <col min="5379" max="5379" width="26.28515625" style="5" customWidth="1"/>
    <col min="5380" max="5380" width="24.85546875" style="5" customWidth="1"/>
    <col min="5381" max="5381" width="25.5703125" style="5" customWidth="1"/>
    <col min="5382" max="5382" width="23.7109375" style="5" customWidth="1"/>
    <col min="5383" max="5383" width="9.140625" style="5" customWidth="1"/>
    <col min="5384" max="5384" width="14.28515625" style="5" bestFit="1" customWidth="1"/>
    <col min="5385" max="5631" width="9.140625" style="5" customWidth="1"/>
    <col min="5632" max="5632" width="5.140625" style="5"/>
    <col min="5633" max="5633" width="5.140625" style="5" bestFit="1" customWidth="1"/>
    <col min="5634" max="5634" width="24.85546875" style="5" bestFit="1" customWidth="1"/>
    <col min="5635" max="5635" width="26.28515625" style="5" customWidth="1"/>
    <col min="5636" max="5636" width="24.85546875" style="5" customWidth="1"/>
    <col min="5637" max="5637" width="25.5703125" style="5" customWidth="1"/>
    <col min="5638" max="5638" width="23.7109375" style="5" customWidth="1"/>
    <col min="5639" max="5639" width="9.140625" style="5" customWidth="1"/>
    <col min="5640" max="5640" width="14.28515625" style="5" bestFit="1" customWidth="1"/>
    <col min="5641" max="5887" width="9.140625" style="5" customWidth="1"/>
    <col min="5888" max="5888" width="5.140625" style="5"/>
    <col min="5889" max="5889" width="5.140625" style="5" bestFit="1" customWidth="1"/>
    <col min="5890" max="5890" width="24.85546875" style="5" bestFit="1" customWidth="1"/>
    <col min="5891" max="5891" width="26.28515625" style="5" customWidth="1"/>
    <col min="5892" max="5892" width="24.85546875" style="5" customWidth="1"/>
    <col min="5893" max="5893" width="25.5703125" style="5" customWidth="1"/>
    <col min="5894" max="5894" width="23.7109375" style="5" customWidth="1"/>
    <col min="5895" max="5895" width="9.140625" style="5" customWidth="1"/>
    <col min="5896" max="5896" width="14.28515625" style="5" bestFit="1" customWidth="1"/>
    <col min="5897" max="6143" width="9.140625" style="5" customWidth="1"/>
    <col min="6144" max="6144" width="5.140625" style="5"/>
    <col min="6145" max="6145" width="5.140625" style="5" bestFit="1" customWidth="1"/>
    <col min="6146" max="6146" width="24.85546875" style="5" bestFit="1" customWidth="1"/>
    <col min="6147" max="6147" width="26.28515625" style="5" customWidth="1"/>
    <col min="6148" max="6148" width="24.85546875" style="5" customWidth="1"/>
    <col min="6149" max="6149" width="25.5703125" style="5" customWidth="1"/>
    <col min="6150" max="6150" width="23.7109375" style="5" customWidth="1"/>
    <col min="6151" max="6151" width="9.140625" style="5" customWidth="1"/>
    <col min="6152" max="6152" width="14.28515625" style="5" bestFit="1" customWidth="1"/>
    <col min="6153" max="6399" width="9.140625" style="5" customWidth="1"/>
    <col min="6400" max="6400" width="5.140625" style="5"/>
    <col min="6401" max="6401" width="5.140625" style="5" bestFit="1" customWidth="1"/>
    <col min="6402" max="6402" width="24.85546875" style="5" bestFit="1" customWidth="1"/>
    <col min="6403" max="6403" width="26.28515625" style="5" customWidth="1"/>
    <col min="6404" max="6404" width="24.85546875" style="5" customWidth="1"/>
    <col min="6405" max="6405" width="25.5703125" style="5" customWidth="1"/>
    <col min="6406" max="6406" width="23.7109375" style="5" customWidth="1"/>
    <col min="6407" max="6407" width="9.140625" style="5" customWidth="1"/>
    <col min="6408" max="6408" width="14.28515625" style="5" bestFit="1" customWidth="1"/>
    <col min="6409" max="6655" width="9.140625" style="5" customWidth="1"/>
    <col min="6656" max="6656" width="5.140625" style="5"/>
    <col min="6657" max="6657" width="5.140625" style="5" bestFit="1" customWidth="1"/>
    <col min="6658" max="6658" width="24.85546875" style="5" bestFit="1" customWidth="1"/>
    <col min="6659" max="6659" width="26.28515625" style="5" customWidth="1"/>
    <col min="6660" max="6660" width="24.85546875" style="5" customWidth="1"/>
    <col min="6661" max="6661" width="25.5703125" style="5" customWidth="1"/>
    <col min="6662" max="6662" width="23.7109375" style="5" customWidth="1"/>
    <col min="6663" max="6663" width="9.140625" style="5" customWidth="1"/>
    <col min="6664" max="6664" width="14.28515625" style="5" bestFit="1" customWidth="1"/>
    <col min="6665" max="6911" width="9.140625" style="5" customWidth="1"/>
    <col min="6912" max="6912" width="5.140625" style="5"/>
    <col min="6913" max="6913" width="5.140625" style="5" bestFit="1" customWidth="1"/>
    <col min="6914" max="6914" width="24.85546875" style="5" bestFit="1" customWidth="1"/>
    <col min="6915" max="6915" width="26.28515625" style="5" customWidth="1"/>
    <col min="6916" max="6916" width="24.85546875" style="5" customWidth="1"/>
    <col min="6917" max="6917" width="25.5703125" style="5" customWidth="1"/>
    <col min="6918" max="6918" width="23.7109375" style="5" customWidth="1"/>
    <col min="6919" max="6919" width="9.140625" style="5" customWidth="1"/>
    <col min="6920" max="6920" width="14.28515625" style="5" bestFit="1" customWidth="1"/>
    <col min="6921" max="7167" width="9.140625" style="5" customWidth="1"/>
    <col min="7168" max="7168" width="5.140625" style="5"/>
    <col min="7169" max="7169" width="5.140625" style="5" bestFit="1" customWidth="1"/>
    <col min="7170" max="7170" width="24.85546875" style="5" bestFit="1" customWidth="1"/>
    <col min="7171" max="7171" width="26.28515625" style="5" customWidth="1"/>
    <col min="7172" max="7172" width="24.85546875" style="5" customWidth="1"/>
    <col min="7173" max="7173" width="25.5703125" style="5" customWidth="1"/>
    <col min="7174" max="7174" width="23.7109375" style="5" customWidth="1"/>
    <col min="7175" max="7175" width="9.140625" style="5" customWidth="1"/>
    <col min="7176" max="7176" width="14.28515625" style="5" bestFit="1" customWidth="1"/>
    <col min="7177" max="7423" width="9.140625" style="5" customWidth="1"/>
    <col min="7424" max="7424" width="5.140625" style="5"/>
    <col min="7425" max="7425" width="5.140625" style="5" bestFit="1" customWidth="1"/>
    <col min="7426" max="7426" width="24.85546875" style="5" bestFit="1" customWidth="1"/>
    <col min="7427" max="7427" width="26.28515625" style="5" customWidth="1"/>
    <col min="7428" max="7428" width="24.85546875" style="5" customWidth="1"/>
    <col min="7429" max="7429" width="25.5703125" style="5" customWidth="1"/>
    <col min="7430" max="7430" width="23.7109375" style="5" customWidth="1"/>
    <col min="7431" max="7431" width="9.140625" style="5" customWidth="1"/>
    <col min="7432" max="7432" width="14.28515625" style="5" bestFit="1" customWidth="1"/>
    <col min="7433" max="7679" width="9.140625" style="5" customWidth="1"/>
    <col min="7680" max="7680" width="5.140625" style="5"/>
    <col min="7681" max="7681" width="5.140625" style="5" bestFit="1" customWidth="1"/>
    <col min="7682" max="7682" width="24.85546875" style="5" bestFit="1" customWidth="1"/>
    <col min="7683" max="7683" width="26.28515625" style="5" customWidth="1"/>
    <col min="7684" max="7684" width="24.85546875" style="5" customWidth="1"/>
    <col min="7685" max="7685" width="25.5703125" style="5" customWidth="1"/>
    <col min="7686" max="7686" width="23.7109375" style="5" customWidth="1"/>
    <col min="7687" max="7687" width="9.140625" style="5" customWidth="1"/>
    <col min="7688" max="7688" width="14.28515625" style="5" bestFit="1" customWidth="1"/>
    <col min="7689" max="7935" width="9.140625" style="5" customWidth="1"/>
    <col min="7936" max="7936" width="5.140625" style="5"/>
    <col min="7937" max="7937" width="5.140625" style="5" bestFit="1" customWidth="1"/>
    <col min="7938" max="7938" width="24.85546875" style="5" bestFit="1" customWidth="1"/>
    <col min="7939" max="7939" width="26.28515625" style="5" customWidth="1"/>
    <col min="7940" max="7940" width="24.85546875" style="5" customWidth="1"/>
    <col min="7941" max="7941" width="25.5703125" style="5" customWidth="1"/>
    <col min="7942" max="7942" width="23.7109375" style="5" customWidth="1"/>
    <col min="7943" max="7943" width="9.140625" style="5" customWidth="1"/>
    <col min="7944" max="7944" width="14.28515625" style="5" bestFit="1" customWidth="1"/>
    <col min="7945" max="8191" width="9.140625" style="5" customWidth="1"/>
    <col min="8192" max="8192" width="5.140625" style="5"/>
    <col min="8193" max="8193" width="5.140625" style="5" bestFit="1" customWidth="1"/>
    <col min="8194" max="8194" width="24.85546875" style="5" bestFit="1" customWidth="1"/>
    <col min="8195" max="8195" width="26.28515625" style="5" customWidth="1"/>
    <col min="8196" max="8196" width="24.85546875" style="5" customWidth="1"/>
    <col min="8197" max="8197" width="25.5703125" style="5" customWidth="1"/>
    <col min="8198" max="8198" width="23.7109375" style="5" customWidth="1"/>
    <col min="8199" max="8199" width="9.140625" style="5" customWidth="1"/>
    <col min="8200" max="8200" width="14.28515625" style="5" bestFit="1" customWidth="1"/>
    <col min="8201" max="8447" width="9.140625" style="5" customWidth="1"/>
    <col min="8448" max="8448" width="5.140625" style="5"/>
    <col min="8449" max="8449" width="5.140625" style="5" bestFit="1" customWidth="1"/>
    <col min="8450" max="8450" width="24.85546875" style="5" bestFit="1" customWidth="1"/>
    <col min="8451" max="8451" width="26.28515625" style="5" customWidth="1"/>
    <col min="8452" max="8452" width="24.85546875" style="5" customWidth="1"/>
    <col min="8453" max="8453" width="25.5703125" style="5" customWidth="1"/>
    <col min="8454" max="8454" width="23.7109375" style="5" customWidth="1"/>
    <col min="8455" max="8455" width="9.140625" style="5" customWidth="1"/>
    <col min="8456" max="8456" width="14.28515625" style="5" bestFit="1" customWidth="1"/>
    <col min="8457" max="8703" width="9.140625" style="5" customWidth="1"/>
    <col min="8704" max="8704" width="5.140625" style="5"/>
    <col min="8705" max="8705" width="5.140625" style="5" bestFit="1" customWidth="1"/>
    <col min="8706" max="8706" width="24.85546875" style="5" bestFit="1" customWidth="1"/>
    <col min="8707" max="8707" width="26.28515625" style="5" customWidth="1"/>
    <col min="8708" max="8708" width="24.85546875" style="5" customWidth="1"/>
    <col min="8709" max="8709" width="25.5703125" style="5" customWidth="1"/>
    <col min="8710" max="8710" width="23.7109375" style="5" customWidth="1"/>
    <col min="8711" max="8711" width="9.140625" style="5" customWidth="1"/>
    <col min="8712" max="8712" width="14.28515625" style="5" bestFit="1" customWidth="1"/>
    <col min="8713" max="8959" width="9.140625" style="5" customWidth="1"/>
    <col min="8960" max="8960" width="5.140625" style="5"/>
    <col min="8961" max="8961" width="5.140625" style="5" bestFit="1" customWidth="1"/>
    <col min="8962" max="8962" width="24.85546875" style="5" bestFit="1" customWidth="1"/>
    <col min="8963" max="8963" width="26.28515625" style="5" customWidth="1"/>
    <col min="8964" max="8964" width="24.85546875" style="5" customWidth="1"/>
    <col min="8965" max="8965" width="25.5703125" style="5" customWidth="1"/>
    <col min="8966" max="8966" width="23.7109375" style="5" customWidth="1"/>
    <col min="8967" max="8967" width="9.140625" style="5" customWidth="1"/>
    <col min="8968" max="8968" width="14.28515625" style="5" bestFit="1" customWidth="1"/>
    <col min="8969" max="9215" width="9.140625" style="5" customWidth="1"/>
    <col min="9216" max="9216" width="5.140625" style="5"/>
    <col min="9217" max="9217" width="5.140625" style="5" bestFit="1" customWidth="1"/>
    <col min="9218" max="9218" width="24.85546875" style="5" bestFit="1" customWidth="1"/>
    <col min="9219" max="9219" width="26.28515625" style="5" customWidth="1"/>
    <col min="9220" max="9220" width="24.85546875" style="5" customWidth="1"/>
    <col min="9221" max="9221" width="25.5703125" style="5" customWidth="1"/>
    <col min="9222" max="9222" width="23.7109375" style="5" customWidth="1"/>
    <col min="9223" max="9223" width="9.140625" style="5" customWidth="1"/>
    <col min="9224" max="9224" width="14.28515625" style="5" bestFit="1" customWidth="1"/>
    <col min="9225" max="9471" width="9.140625" style="5" customWidth="1"/>
    <col min="9472" max="9472" width="5.140625" style="5"/>
    <col min="9473" max="9473" width="5.140625" style="5" bestFit="1" customWidth="1"/>
    <col min="9474" max="9474" width="24.85546875" style="5" bestFit="1" customWidth="1"/>
    <col min="9475" max="9475" width="26.28515625" style="5" customWidth="1"/>
    <col min="9476" max="9476" width="24.85546875" style="5" customWidth="1"/>
    <col min="9477" max="9477" width="25.5703125" style="5" customWidth="1"/>
    <col min="9478" max="9478" width="23.7109375" style="5" customWidth="1"/>
    <col min="9479" max="9479" width="9.140625" style="5" customWidth="1"/>
    <col min="9480" max="9480" width="14.28515625" style="5" bestFit="1" customWidth="1"/>
    <col min="9481" max="9727" width="9.140625" style="5" customWidth="1"/>
    <col min="9728" max="9728" width="5.140625" style="5"/>
    <col min="9729" max="9729" width="5.140625" style="5" bestFit="1" customWidth="1"/>
    <col min="9730" max="9730" width="24.85546875" style="5" bestFit="1" customWidth="1"/>
    <col min="9731" max="9731" width="26.28515625" style="5" customWidth="1"/>
    <col min="9732" max="9732" width="24.85546875" style="5" customWidth="1"/>
    <col min="9733" max="9733" width="25.5703125" style="5" customWidth="1"/>
    <col min="9734" max="9734" width="23.7109375" style="5" customWidth="1"/>
    <col min="9735" max="9735" width="9.140625" style="5" customWidth="1"/>
    <col min="9736" max="9736" width="14.28515625" style="5" bestFit="1" customWidth="1"/>
    <col min="9737" max="9983" width="9.140625" style="5" customWidth="1"/>
    <col min="9984" max="9984" width="5.140625" style="5"/>
    <col min="9985" max="9985" width="5.140625" style="5" bestFit="1" customWidth="1"/>
    <col min="9986" max="9986" width="24.85546875" style="5" bestFit="1" customWidth="1"/>
    <col min="9987" max="9987" width="26.28515625" style="5" customWidth="1"/>
    <col min="9988" max="9988" width="24.85546875" style="5" customWidth="1"/>
    <col min="9989" max="9989" width="25.5703125" style="5" customWidth="1"/>
    <col min="9990" max="9990" width="23.7109375" style="5" customWidth="1"/>
    <col min="9991" max="9991" width="9.140625" style="5" customWidth="1"/>
    <col min="9992" max="9992" width="14.28515625" style="5" bestFit="1" customWidth="1"/>
    <col min="9993" max="10239" width="9.140625" style="5" customWidth="1"/>
    <col min="10240" max="10240" width="5.140625" style="5"/>
    <col min="10241" max="10241" width="5.140625" style="5" bestFit="1" customWidth="1"/>
    <col min="10242" max="10242" width="24.85546875" style="5" bestFit="1" customWidth="1"/>
    <col min="10243" max="10243" width="26.28515625" style="5" customWidth="1"/>
    <col min="10244" max="10244" width="24.85546875" style="5" customWidth="1"/>
    <col min="10245" max="10245" width="25.5703125" style="5" customWidth="1"/>
    <col min="10246" max="10246" width="23.7109375" style="5" customWidth="1"/>
    <col min="10247" max="10247" width="9.140625" style="5" customWidth="1"/>
    <col min="10248" max="10248" width="14.28515625" style="5" bestFit="1" customWidth="1"/>
    <col min="10249" max="10495" width="9.140625" style="5" customWidth="1"/>
    <col min="10496" max="10496" width="5.140625" style="5"/>
    <col min="10497" max="10497" width="5.140625" style="5" bestFit="1" customWidth="1"/>
    <col min="10498" max="10498" width="24.85546875" style="5" bestFit="1" customWidth="1"/>
    <col min="10499" max="10499" width="26.28515625" style="5" customWidth="1"/>
    <col min="10500" max="10500" width="24.85546875" style="5" customWidth="1"/>
    <col min="10501" max="10501" width="25.5703125" style="5" customWidth="1"/>
    <col min="10502" max="10502" width="23.7109375" style="5" customWidth="1"/>
    <col min="10503" max="10503" width="9.140625" style="5" customWidth="1"/>
    <col min="10504" max="10504" width="14.28515625" style="5" bestFit="1" customWidth="1"/>
    <col min="10505" max="10751" width="9.140625" style="5" customWidth="1"/>
    <col min="10752" max="10752" width="5.140625" style="5"/>
    <col min="10753" max="10753" width="5.140625" style="5" bestFit="1" customWidth="1"/>
    <col min="10754" max="10754" width="24.85546875" style="5" bestFit="1" customWidth="1"/>
    <col min="10755" max="10755" width="26.28515625" style="5" customWidth="1"/>
    <col min="10756" max="10756" width="24.85546875" style="5" customWidth="1"/>
    <col min="10757" max="10757" width="25.5703125" style="5" customWidth="1"/>
    <col min="10758" max="10758" width="23.7109375" style="5" customWidth="1"/>
    <col min="10759" max="10759" width="9.140625" style="5" customWidth="1"/>
    <col min="10760" max="10760" width="14.28515625" style="5" bestFit="1" customWidth="1"/>
    <col min="10761" max="11007" width="9.140625" style="5" customWidth="1"/>
    <col min="11008" max="11008" width="5.140625" style="5"/>
    <col min="11009" max="11009" width="5.140625" style="5" bestFit="1" customWidth="1"/>
    <col min="11010" max="11010" width="24.85546875" style="5" bestFit="1" customWidth="1"/>
    <col min="11011" max="11011" width="26.28515625" style="5" customWidth="1"/>
    <col min="11012" max="11012" width="24.85546875" style="5" customWidth="1"/>
    <col min="11013" max="11013" width="25.5703125" style="5" customWidth="1"/>
    <col min="11014" max="11014" width="23.7109375" style="5" customWidth="1"/>
    <col min="11015" max="11015" width="9.140625" style="5" customWidth="1"/>
    <col min="11016" max="11016" width="14.28515625" style="5" bestFit="1" customWidth="1"/>
    <col min="11017" max="11263" width="9.140625" style="5" customWidth="1"/>
    <col min="11264" max="11264" width="5.140625" style="5"/>
    <col min="11265" max="11265" width="5.140625" style="5" bestFit="1" customWidth="1"/>
    <col min="11266" max="11266" width="24.85546875" style="5" bestFit="1" customWidth="1"/>
    <col min="11267" max="11267" width="26.28515625" style="5" customWidth="1"/>
    <col min="11268" max="11268" width="24.85546875" style="5" customWidth="1"/>
    <col min="11269" max="11269" width="25.5703125" style="5" customWidth="1"/>
    <col min="11270" max="11270" width="23.7109375" style="5" customWidth="1"/>
    <col min="11271" max="11271" width="9.140625" style="5" customWidth="1"/>
    <col min="11272" max="11272" width="14.28515625" style="5" bestFit="1" customWidth="1"/>
    <col min="11273" max="11519" width="9.140625" style="5" customWidth="1"/>
    <col min="11520" max="11520" width="5.140625" style="5"/>
    <col min="11521" max="11521" width="5.140625" style="5" bestFit="1" customWidth="1"/>
    <col min="11522" max="11522" width="24.85546875" style="5" bestFit="1" customWidth="1"/>
    <col min="11523" max="11523" width="26.28515625" style="5" customWidth="1"/>
    <col min="11524" max="11524" width="24.85546875" style="5" customWidth="1"/>
    <col min="11525" max="11525" width="25.5703125" style="5" customWidth="1"/>
    <col min="11526" max="11526" width="23.7109375" style="5" customWidth="1"/>
    <col min="11527" max="11527" width="9.140625" style="5" customWidth="1"/>
    <col min="11528" max="11528" width="14.28515625" style="5" bestFit="1" customWidth="1"/>
    <col min="11529" max="11775" width="9.140625" style="5" customWidth="1"/>
    <col min="11776" max="11776" width="5.140625" style="5"/>
    <col min="11777" max="11777" width="5.140625" style="5" bestFit="1" customWidth="1"/>
    <col min="11778" max="11778" width="24.85546875" style="5" bestFit="1" customWidth="1"/>
    <col min="11779" max="11779" width="26.28515625" style="5" customWidth="1"/>
    <col min="11780" max="11780" width="24.85546875" style="5" customWidth="1"/>
    <col min="11781" max="11781" width="25.5703125" style="5" customWidth="1"/>
    <col min="11782" max="11782" width="23.7109375" style="5" customWidth="1"/>
    <col min="11783" max="11783" width="9.140625" style="5" customWidth="1"/>
    <col min="11784" max="11784" width="14.28515625" style="5" bestFit="1" customWidth="1"/>
    <col min="11785" max="12031" width="9.140625" style="5" customWidth="1"/>
    <col min="12032" max="12032" width="5.140625" style="5"/>
    <col min="12033" max="12033" width="5.140625" style="5" bestFit="1" customWidth="1"/>
    <col min="12034" max="12034" width="24.85546875" style="5" bestFit="1" customWidth="1"/>
    <col min="12035" max="12035" width="26.28515625" style="5" customWidth="1"/>
    <col min="12036" max="12036" width="24.85546875" style="5" customWidth="1"/>
    <col min="12037" max="12037" width="25.5703125" style="5" customWidth="1"/>
    <col min="12038" max="12038" width="23.7109375" style="5" customWidth="1"/>
    <col min="12039" max="12039" width="9.140625" style="5" customWidth="1"/>
    <col min="12040" max="12040" width="14.28515625" style="5" bestFit="1" customWidth="1"/>
    <col min="12041" max="12287" width="9.140625" style="5" customWidth="1"/>
    <col min="12288" max="12288" width="5.140625" style="5"/>
    <col min="12289" max="12289" width="5.140625" style="5" bestFit="1" customWidth="1"/>
    <col min="12290" max="12290" width="24.85546875" style="5" bestFit="1" customWidth="1"/>
    <col min="12291" max="12291" width="26.28515625" style="5" customWidth="1"/>
    <col min="12292" max="12292" width="24.85546875" style="5" customWidth="1"/>
    <col min="12293" max="12293" width="25.5703125" style="5" customWidth="1"/>
    <col min="12294" max="12294" width="23.7109375" style="5" customWidth="1"/>
    <col min="12295" max="12295" width="9.140625" style="5" customWidth="1"/>
    <col min="12296" max="12296" width="14.28515625" style="5" bestFit="1" customWidth="1"/>
    <col min="12297" max="12543" width="9.140625" style="5" customWidth="1"/>
    <col min="12544" max="12544" width="5.140625" style="5"/>
    <col min="12545" max="12545" width="5.140625" style="5" bestFit="1" customWidth="1"/>
    <col min="12546" max="12546" width="24.85546875" style="5" bestFit="1" customWidth="1"/>
    <col min="12547" max="12547" width="26.28515625" style="5" customWidth="1"/>
    <col min="12548" max="12548" width="24.85546875" style="5" customWidth="1"/>
    <col min="12549" max="12549" width="25.5703125" style="5" customWidth="1"/>
    <col min="12550" max="12550" width="23.7109375" style="5" customWidth="1"/>
    <col min="12551" max="12551" width="9.140625" style="5" customWidth="1"/>
    <col min="12552" max="12552" width="14.28515625" style="5" bestFit="1" customWidth="1"/>
    <col min="12553" max="12799" width="9.140625" style="5" customWidth="1"/>
    <col min="12800" max="12800" width="5.140625" style="5"/>
    <col min="12801" max="12801" width="5.140625" style="5" bestFit="1" customWidth="1"/>
    <col min="12802" max="12802" width="24.85546875" style="5" bestFit="1" customWidth="1"/>
    <col min="12803" max="12803" width="26.28515625" style="5" customWidth="1"/>
    <col min="12804" max="12804" width="24.85546875" style="5" customWidth="1"/>
    <col min="12805" max="12805" width="25.5703125" style="5" customWidth="1"/>
    <col min="12806" max="12806" width="23.7109375" style="5" customWidth="1"/>
    <col min="12807" max="12807" width="9.140625" style="5" customWidth="1"/>
    <col min="12808" max="12808" width="14.28515625" style="5" bestFit="1" customWidth="1"/>
    <col min="12809" max="13055" width="9.140625" style="5" customWidth="1"/>
    <col min="13056" max="13056" width="5.140625" style="5"/>
    <col min="13057" max="13057" width="5.140625" style="5" bestFit="1" customWidth="1"/>
    <col min="13058" max="13058" width="24.85546875" style="5" bestFit="1" customWidth="1"/>
    <col min="13059" max="13059" width="26.28515625" style="5" customWidth="1"/>
    <col min="13060" max="13060" width="24.85546875" style="5" customWidth="1"/>
    <col min="13061" max="13061" width="25.5703125" style="5" customWidth="1"/>
    <col min="13062" max="13062" width="23.7109375" style="5" customWidth="1"/>
    <col min="13063" max="13063" width="9.140625" style="5" customWidth="1"/>
    <col min="13064" max="13064" width="14.28515625" style="5" bestFit="1" customWidth="1"/>
    <col min="13065" max="13311" width="9.140625" style="5" customWidth="1"/>
    <col min="13312" max="13312" width="5.140625" style="5"/>
    <col min="13313" max="13313" width="5.140625" style="5" bestFit="1" customWidth="1"/>
    <col min="13314" max="13314" width="24.85546875" style="5" bestFit="1" customWidth="1"/>
    <col min="13315" max="13315" width="26.28515625" style="5" customWidth="1"/>
    <col min="13316" max="13316" width="24.85546875" style="5" customWidth="1"/>
    <col min="13317" max="13317" width="25.5703125" style="5" customWidth="1"/>
    <col min="13318" max="13318" width="23.7109375" style="5" customWidth="1"/>
    <col min="13319" max="13319" width="9.140625" style="5" customWidth="1"/>
    <col min="13320" max="13320" width="14.28515625" style="5" bestFit="1" customWidth="1"/>
    <col min="13321" max="13567" width="9.140625" style="5" customWidth="1"/>
    <col min="13568" max="13568" width="5.140625" style="5"/>
    <col min="13569" max="13569" width="5.140625" style="5" bestFit="1" customWidth="1"/>
    <col min="13570" max="13570" width="24.85546875" style="5" bestFit="1" customWidth="1"/>
    <col min="13571" max="13571" width="26.28515625" style="5" customWidth="1"/>
    <col min="13572" max="13572" width="24.85546875" style="5" customWidth="1"/>
    <col min="13573" max="13573" width="25.5703125" style="5" customWidth="1"/>
    <col min="13574" max="13574" width="23.7109375" style="5" customWidth="1"/>
    <col min="13575" max="13575" width="9.140625" style="5" customWidth="1"/>
    <col min="13576" max="13576" width="14.28515625" style="5" bestFit="1" customWidth="1"/>
    <col min="13577" max="13823" width="9.140625" style="5" customWidth="1"/>
    <col min="13824" max="13824" width="5.140625" style="5"/>
    <col min="13825" max="13825" width="5.140625" style="5" bestFit="1" customWidth="1"/>
    <col min="13826" max="13826" width="24.85546875" style="5" bestFit="1" customWidth="1"/>
    <col min="13827" max="13827" width="26.28515625" style="5" customWidth="1"/>
    <col min="13828" max="13828" width="24.85546875" style="5" customWidth="1"/>
    <col min="13829" max="13829" width="25.5703125" style="5" customWidth="1"/>
    <col min="13830" max="13830" width="23.7109375" style="5" customWidth="1"/>
    <col min="13831" max="13831" width="9.140625" style="5" customWidth="1"/>
    <col min="13832" max="13832" width="14.28515625" style="5" bestFit="1" customWidth="1"/>
    <col min="13833" max="14079" width="9.140625" style="5" customWidth="1"/>
    <col min="14080" max="14080" width="5.140625" style="5"/>
    <col min="14081" max="14081" width="5.140625" style="5" bestFit="1" customWidth="1"/>
    <col min="14082" max="14082" width="24.85546875" style="5" bestFit="1" customWidth="1"/>
    <col min="14083" max="14083" width="26.28515625" style="5" customWidth="1"/>
    <col min="14084" max="14084" width="24.85546875" style="5" customWidth="1"/>
    <col min="14085" max="14085" width="25.5703125" style="5" customWidth="1"/>
    <col min="14086" max="14086" width="23.7109375" style="5" customWidth="1"/>
    <col min="14087" max="14087" width="9.140625" style="5" customWidth="1"/>
    <col min="14088" max="14088" width="14.28515625" style="5" bestFit="1" customWidth="1"/>
    <col min="14089" max="14335" width="9.140625" style="5" customWidth="1"/>
    <col min="14336" max="14336" width="5.140625" style="5"/>
    <col min="14337" max="14337" width="5.140625" style="5" bestFit="1" customWidth="1"/>
    <col min="14338" max="14338" width="24.85546875" style="5" bestFit="1" customWidth="1"/>
    <col min="14339" max="14339" width="26.28515625" style="5" customWidth="1"/>
    <col min="14340" max="14340" width="24.85546875" style="5" customWidth="1"/>
    <col min="14341" max="14341" width="25.5703125" style="5" customWidth="1"/>
    <col min="14342" max="14342" width="23.7109375" style="5" customWidth="1"/>
    <col min="14343" max="14343" width="9.140625" style="5" customWidth="1"/>
    <col min="14344" max="14344" width="14.28515625" style="5" bestFit="1" customWidth="1"/>
    <col min="14345" max="14591" width="9.140625" style="5" customWidth="1"/>
    <col min="14592" max="14592" width="5.140625" style="5"/>
    <col min="14593" max="14593" width="5.140625" style="5" bestFit="1" customWidth="1"/>
    <col min="14594" max="14594" width="24.85546875" style="5" bestFit="1" customWidth="1"/>
    <col min="14595" max="14595" width="26.28515625" style="5" customWidth="1"/>
    <col min="14596" max="14596" width="24.85546875" style="5" customWidth="1"/>
    <col min="14597" max="14597" width="25.5703125" style="5" customWidth="1"/>
    <col min="14598" max="14598" width="23.7109375" style="5" customWidth="1"/>
    <col min="14599" max="14599" width="9.140625" style="5" customWidth="1"/>
    <col min="14600" max="14600" width="14.28515625" style="5" bestFit="1" customWidth="1"/>
    <col min="14601" max="14847" width="9.140625" style="5" customWidth="1"/>
    <col min="14848" max="14848" width="5.140625" style="5"/>
    <col min="14849" max="14849" width="5.140625" style="5" bestFit="1" customWidth="1"/>
    <col min="14850" max="14850" width="24.85546875" style="5" bestFit="1" customWidth="1"/>
    <col min="14851" max="14851" width="26.28515625" style="5" customWidth="1"/>
    <col min="14852" max="14852" width="24.85546875" style="5" customWidth="1"/>
    <col min="14853" max="14853" width="25.5703125" style="5" customWidth="1"/>
    <col min="14854" max="14854" width="23.7109375" style="5" customWidth="1"/>
    <col min="14855" max="14855" width="9.140625" style="5" customWidth="1"/>
    <col min="14856" max="14856" width="14.28515625" style="5" bestFit="1" customWidth="1"/>
    <col min="14857" max="15103" width="9.140625" style="5" customWidth="1"/>
    <col min="15104" max="15104" width="5.140625" style="5"/>
    <col min="15105" max="15105" width="5.140625" style="5" bestFit="1" customWidth="1"/>
    <col min="15106" max="15106" width="24.85546875" style="5" bestFit="1" customWidth="1"/>
    <col min="15107" max="15107" width="26.28515625" style="5" customWidth="1"/>
    <col min="15108" max="15108" width="24.85546875" style="5" customWidth="1"/>
    <col min="15109" max="15109" width="25.5703125" style="5" customWidth="1"/>
    <col min="15110" max="15110" width="23.7109375" style="5" customWidth="1"/>
    <col min="15111" max="15111" width="9.140625" style="5" customWidth="1"/>
    <col min="15112" max="15112" width="14.28515625" style="5" bestFit="1" customWidth="1"/>
    <col min="15113" max="15359" width="9.140625" style="5" customWidth="1"/>
    <col min="15360" max="15360" width="5.140625" style="5"/>
    <col min="15361" max="15361" width="5.140625" style="5" bestFit="1" customWidth="1"/>
    <col min="15362" max="15362" width="24.85546875" style="5" bestFit="1" customWidth="1"/>
    <col min="15363" max="15363" width="26.28515625" style="5" customWidth="1"/>
    <col min="15364" max="15364" width="24.85546875" style="5" customWidth="1"/>
    <col min="15365" max="15365" width="25.5703125" style="5" customWidth="1"/>
    <col min="15366" max="15366" width="23.7109375" style="5" customWidth="1"/>
    <col min="15367" max="15367" width="9.140625" style="5" customWidth="1"/>
    <col min="15368" max="15368" width="14.28515625" style="5" bestFit="1" customWidth="1"/>
    <col min="15369" max="15615" width="9.140625" style="5" customWidth="1"/>
    <col min="15616" max="15616" width="5.140625" style="5"/>
    <col min="15617" max="15617" width="5.140625" style="5" bestFit="1" customWidth="1"/>
    <col min="15618" max="15618" width="24.85546875" style="5" bestFit="1" customWidth="1"/>
    <col min="15619" max="15619" width="26.28515625" style="5" customWidth="1"/>
    <col min="15620" max="15620" width="24.85546875" style="5" customWidth="1"/>
    <col min="15621" max="15621" width="25.5703125" style="5" customWidth="1"/>
    <col min="15622" max="15622" width="23.7109375" style="5" customWidth="1"/>
    <col min="15623" max="15623" width="9.140625" style="5" customWidth="1"/>
    <col min="15624" max="15624" width="14.28515625" style="5" bestFit="1" customWidth="1"/>
    <col min="15625" max="15871" width="9.140625" style="5" customWidth="1"/>
    <col min="15872" max="15872" width="5.140625" style="5"/>
    <col min="15873" max="15873" width="5.140625" style="5" bestFit="1" customWidth="1"/>
    <col min="15874" max="15874" width="24.85546875" style="5" bestFit="1" customWidth="1"/>
    <col min="15875" max="15875" width="26.28515625" style="5" customWidth="1"/>
    <col min="15876" max="15876" width="24.85546875" style="5" customWidth="1"/>
    <col min="15877" max="15877" width="25.5703125" style="5" customWidth="1"/>
    <col min="15878" max="15878" width="23.7109375" style="5" customWidth="1"/>
    <col min="15879" max="15879" width="9.140625" style="5" customWidth="1"/>
    <col min="15880" max="15880" width="14.28515625" style="5" bestFit="1" customWidth="1"/>
    <col min="15881" max="16127" width="9.140625" style="5" customWidth="1"/>
    <col min="16128" max="16128" width="5.140625" style="5"/>
    <col min="16129" max="16129" width="5.140625" style="5" bestFit="1" customWidth="1"/>
    <col min="16130" max="16130" width="24.85546875" style="5" bestFit="1" customWidth="1"/>
    <col min="16131" max="16131" width="26.28515625" style="5" customWidth="1"/>
    <col min="16132" max="16132" width="24.85546875" style="5" customWidth="1"/>
    <col min="16133" max="16133" width="25.5703125" style="5" customWidth="1"/>
    <col min="16134" max="16134" width="23.7109375" style="5" customWidth="1"/>
    <col min="16135" max="16135" width="9.140625" style="5" customWidth="1"/>
    <col min="16136" max="16136" width="14.28515625" style="5" bestFit="1" customWidth="1"/>
    <col min="16137" max="16383" width="9.140625" style="5" customWidth="1"/>
    <col min="16384" max="16384" width="5.140625" style="5"/>
  </cols>
  <sheetData>
    <row r="1" spans="1:7" ht="18.75">
      <c r="A1" s="65" t="s">
        <v>8</v>
      </c>
      <c r="B1" s="65"/>
      <c r="C1" s="65"/>
      <c r="D1" s="65"/>
      <c r="E1" s="65"/>
      <c r="F1" s="65"/>
    </row>
    <row r="3" spans="1:7" ht="15.75">
      <c r="A3" s="66" t="s">
        <v>9</v>
      </c>
      <c r="B3" s="66"/>
      <c r="C3" s="66"/>
      <c r="D3" s="66"/>
      <c r="E3" s="66"/>
      <c r="F3" s="66"/>
      <c r="G3" s="7"/>
    </row>
    <row r="4" spans="1:7" ht="15.75">
      <c r="A4" s="66" t="s">
        <v>10</v>
      </c>
      <c r="B4" s="67" t="s">
        <v>11</v>
      </c>
      <c r="C4" s="66" t="s">
        <v>12</v>
      </c>
      <c r="D4" s="66" t="s">
        <v>13</v>
      </c>
      <c r="E4" s="66"/>
      <c r="F4" s="66"/>
      <c r="G4" s="7"/>
    </row>
    <row r="5" spans="1:7" ht="15.75">
      <c r="A5" s="66"/>
      <c r="B5" s="67"/>
      <c r="C5" s="66"/>
      <c r="D5" s="8">
        <v>1</v>
      </c>
      <c r="E5" s="8">
        <v>2</v>
      </c>
      <c r="F5" s="8">
        <v>3</v>
      </c>
      <c r="G5" s="7"/>
    </row>
    <row r="6" spans="1:7" ht="15.75">
      <c r="A6" s="8" t="s">
        <v>14</v>
      </c>
      <c r="B6" s="9" t="s">
        <v>15</v>
      </c>
      <c r="C6" s="10"/>
      <c r="D6" s="11"/>
      <c r="E6" s="11"/>
      <c r="F6" s="11"/>
      <c r="G6" s="7" t="s">
        <v>16</v>
      </c>
    </row>
    <row r="7" spans="1:7" ht="47.25">
      <c r="A7" s="11">
        <v>1</v>
      </c>
      <c r="B7" s="12" t="s">
        <v>17</v>
      </c>
      <c r="C7" s="13" t="s">
        <v>85</v>
      </c>
      <c r="D7" s="13" t="s">
        <v>85</v>
      </c>
      <c r="E7" s="13" t="s">
        <v>85</v>
      </c>
      <c r="F7" s="13" t="s">
        <v>85</v>
      </c>
      <c r="G7" s="7"/>
    </row>
    <row r="8" spans="1:7" ht="15.75">
      <c r="A8" s="10">
        <v>2</v>
      </c>
      <c r="B8" s="12" t="s">
        <v>18</v>
      </c>
      <c r="C8" s="13" t="s">
        <v>86</v>
      </c>
      <c r="D8" s="13" t="s">
        <v>86</v>
      </c>
      <c r="E8" s="13" t="s">
        <v>86</v>
      </c>
      <c r="F8" s="13" t="s">
        <v>86</v>
      </c>
      <c r="G8" s="7"/>
    </row>
    <row r="9" spans="1:7" ht="15.75">
      <c r="A9" s="10">
        <v>3</v>
      </c>
      <c r="B9" s="12" t="s">
        <v>19</v>
      </c>
      <c r="C9" s="14" t="s">
        <v>20</v>
      </c>
      <c r="D9" s="14" t="s">
        <v>20</v>
      </c>
      <c r="E9" s="14" t="s">
        <v>20</v>
      </c>
      <c r="F9" s="14" t="s">
        <v>20</v>
      </c>
      <c r="G9" s="7"/>
    </row>
    <row r="10" spans="1:7" ht="47.25">
      <c r="A10" s="11">
        <v>4</v>
      </c>
      <c r="B10" s="15" t="s">
        <v>21</v>
      </c>
      <c r="C10" s="13" t="s">
        <v>85</v>
      </c>
      <c r="D10" s="13" t="s">
        <v>85</v>
      </c>
      <c r="E10" s="13" t="s">
        <v>85</v>
      </c>
      <c r="F10" s="13" t="s">
        <v>85</v>
      </c>
      <c r="G10" s="7"/>
    </row>
    <row r="11" spans="1:7" ht="15.75">
      <c r="A11" s="10">
        <v>5</v>
      </c>
      <c r="B11" s="12" t="s">
        <v>22</v>
      </c>
      <c r="C11" s="16">
        <v>125</v>
      </c>
      <c r="D11" s="16">
        <v>108</v>
      </c>
      <c r="E11" s="16">
        <v>105</v>
      </c>
      <c r="F11" s="16">
        <v>110</v>
      </c>
      <c r="G11" s="7"/>
    </row>
    <row r="12" spans="1:7" ht="15.75">
      <c r="A12" s="10">
        <v>6</v>
      </c>
      <c r="B12" s="12" t="s">
        <v>23</v>
      </c>
      <c r="C12" s="16">
        <v>5</v>
      </c>
      <c r="D12" s="16">
        <v>5</v>
      </c>
      <c r="E12" s="16">
        <v>5</v>
      </c>
      <c r="F12" s="16">
        <v>5</v>
      </c>
      <c r="G12" s="7"/>
    </row>
    <row r="13" spans="1:7" ht="15.75">
      <c r="A13" s="10">
        <v>7</v>
      </c>
      <c r="B13" s="12" t="s">
        <v>24</v>
      </c>
      <c r="C13" s="16">
        <f>C11/C12</f>
        <v>25</v>
      </c>
      <c r="D13" s="16">
        <f>D11/D12</f>
        <v>21.6</v>
      </c>
      <c r="E13" s="16">
        <f>E11/E12</f>
        <v>21</v>
      </c>
      <c r="F13" s="16">
        <f>F11/F12</f>
        <v>22</v>
      </c>
      <c r="G13" s="7"/>
    </row>
    <row r="14" spans="1:7" ht="15.75">
      <c r="A14" s="10">
        <v>8</v>
      </c>
      <c r="B14" s="12" t="s">
        <v>25</v>
      </c>
      <c r="C14" s="16">
        <v>1</v>
      </c>
      <c r="D14" s="16">
        <v>1</v>
      </c>
      <c r="E14" s="16">
        <v>1</v>
      </c>
      <c r="F14" s="16">
        <v>1</v>
      </c>
      <c r="G14" s="7"/>
    </row>
    <row r="15" spans="1:7" ht="15.75">
      <c r="A15" s="10">
        <v>9</v>
      </c>
      <c r="B15" s="12" t="s">
        <v>26</v>
      </c>
      <c r="C15" s="11" t="s">
        <v>87</v>
      </c>
      <c r="D15" s="11" t="s">
        <v>87</v>
      </c>
      <c r="E15" s="11" t="s">
        <v>87</v>
      </c>
      <c r="F15" s="11" t="s">
        <v>87</v>
      </c>
      <c r="G15" s="7"/>
    </row>
    <row r="16" spans="1:7" ht="15.75">
      <c r="A16" s="10">
        <v>10</v>
      </c>
      <c r="B16" s="12" t="s">
        <v>27</v>
      </c>
      <c r="C16" s="10" t="s">
        <v>88</v>
      </c>
      <c r="D16" s="10" t="s">
        <v>88</v>
      </c>
      <c r="E16" s="10" t="s">
        <v>88</v>
      </c>
      <c r="F16" s="10" t="s">
        <v>88</v>
      </c>
      <c r="G16" s="7"/>
    </row>
    <row r="17" spans="1:8" ht="15.75">
      <c r="A17" s="10">
        <v>11</v>
      </c>
      <c r="B17" s="12" t="s">
        <v>28</v>
      </c>
      <c r="C17" s="10" t="s">
        <v>29</v>
      </c>
      <c r="D17" s="10" t="s">
        <v>29</v>
      </c>
      <c r="E17" s="10" t="s">
        <v>29</v>
      </c>
      <c r="F17" s="10" t="s">
        <v>29</v>
      </c>
      <c r="G17" s="7"/>
    </row>
    <row r="18" spans="1:8" ht="15.75">
      <c r="A18" s="10">
        <v>12</v>
      </c>
      <c r="B18" s="12" t="s">
        <v>30</v>
      </c>
      <c r="C18" s="10" t="s">
        <v>89</v>
      </c>
      <c r="D18" s="10" t="s">
        <v>89</v>
      </c>
      <c r="E18" s="10" t="s">
        <v>89</v>
      </c>
      <c r="F18" s="10" t="s">
        <v>89</v>
      </c>
      <c r="G18" s="7"/>
    </row>
    <row r="19" spans="1:8" ht="15.75">
      <c r="A19" s="8" t="s">
        <v>31</v>
      </c>
      <c r="B19" s="9" t="s">
        <v>32</v>
      </c>
      <c r="C19" s="10"/>
      <c r="D19" s="10"/>
      <c r="E19" s="10"/>
      <c r="F19" s="10"/>
      <c r="G19" s="7"/>
    </row>
    <row r="20" spans="1:8" ht="15.75">
      <c r="A20" s="10">
        <v>1</v>
      </c>
      <c r="B20" s="12" t="s">
        <v>33</v>
      </c>
      <c r="C20" s="10"/>
      <c r="D20" s="17" t="s">
        <v>34</v>
      </c>
      <c r="E20" s="17" t="s">
        <v>35</v>
      </c>
      <c r="F20" s="17" t="s">
        <v>35</v>
      </c>
      <c r="G20" s="7"/>
    </row>
    <row r="21" spans="1:8" ht="31.5">
      <c r="A21" s="10">
        <v>2</v>
      </c>
      <c r="B21" s="12" t="s">
        <v>36</v>
      </c>
      <c r="C21" s="10"/>
      <c r="D21" s="18">
        <v>1500000000</v>
      </c>
      <c r="E21" s="18">
        <v>1450000000</v>
      </c>
      <c r="F21" s="18">
        <v>1550000000</v>
      </c>
      <c r="G21" s="7"/>
    </row>
    <row r="22" spans="1:8" ht="15.75">
      <c r="A22" s="10">
        <v>3</v>
      </c>
      <c r="B22" s="12" t="s">
        <v>37</v>
      </c>
      <c r="C22" s="10"/>
      <c r="D22" s="18"/>
      <c r="E22" s="18">
        <f>E21</f>
        <v>1450000000</v>
      </c>
      <c r="F22" s="18">
        <f>F21</f>
        <v>1550000000</v>
      </c>
      <c r="G22" s="7"/>
    </row>
    <row r="23" spans="1:8" ht="31.5">
      <c r="A23" s="10">
        <v>4</v>
      </c>
      <c r="B23" s="12" t="s">
        <v>38</v>
      </c>
      <c r="C23" s="19"/>
      <c r="D23" s="18"/>
      <c r="E23" s="18"/>
      <c r="F23" s="18"/>
      <c r="G23" s="7"/>
      <c r="H23" s="20"/>
    </row>
    <row r="24" spans="1:8" ht="15.75">
      <c r="A24" s="10">
        <v>5</v>
      </c>
      <c r="B24" s="12" t="s">
        <v>39</v>
      </c>
      <c r="C24" s="10"/>
      <c r="D24" s="18">
        <f>IF(D20="Đã giao dịch",(D21-D23),(D22-D23))</f>
        <v>1500000000</v>
      </c>
      <c r="E24" s="18">
        <f>IF(E20="Đã giao dịch",(E21-E23),(E22-E23))</f>
        <v>1450000000</v>
      </c>
      <c r="F24" s="18">
        <f>IF(F20="Đã giao dịch",(F21-F23),(F22-F23))</f>
        <v>1550000000</v>
      </c>
      <c r="G24" s="7"/>
    </row>
    <row r="25" spans="1:8" ht="15.75">
      <c r="A25" s="10">
        <v>6</v>
      </c>
      <c r="B25" s="12" t="s">
        <v>40</v>
      </c>
      <c r="C25" s="10" t="s">
        <v>41</v>
      </c>
      <c r="D25" s="21">
        <f>D24/D11</f>
        <v>13888888.888888888</v>
      </c>
      <c r="E25" s="21">
        <f>E24/E11</f>
        <v>13809523.80952381</v>
      </c>
      <c r="F25" s="21">
        <f>F24/F11</f>
        <v>14090909.090909092</v>
      </c>
      <c r="G25" s="7"/>
    </row>
    <row r="26" spans="1:8" ht="15.75">
      <c r="A26" s="66" t="s">
        <v>42</v>
      </c>
      <c r="B26" s="66"/>
      <c r="C26" s="66"/>
      <c r="D26" s="66"/>
      <c r="E26" s="66"/>
      <c r="F26" s="66"/>
      <c r="G26" s="7"/>
    </row>
    <row r="27" spans="1:8" ht="15.75">
      <c r="A27" s="8" t="s">
        <v>10</v>
      </c>
      <c r="B27" s="9" t="s">
        <v>43</v>
      </c>
      <c r="C27" s="8" t="s">
        <v>44</v>
      </c>
      <c r="D27" s="8" t="s">
        <v>45</v>
      </c>
      <c r="E27" s="8" t="s">
        <v>46</v>
      </c>
      <c r="F27" s="8" t="s">
        <v>47</v>
      </c>
      <c r="G27" s="7"/>
    </row>
    <row r="28" spans="1:8" ht="15.75">
      <c r="A28" s="8" t="s">
        <v>48</v>
      </c>
      <c r="B28" s="9" t="s">
        <v>49</v>
      </c>
      <c r="C28" s="10"/>
      <c r="D28" s="22">
        <f>D25</f>
        <v>13888888.888888888</v>
      </c>
      <c r="E28" s="22">
        <f>E25</f>
        <v>13809523.80952381</v>
      </c>
      <c r="F28" s="22">
        <f>F25</f>
        <v>14090909.090909092</v>
      </c>
      <c r="G28" s="7"/>
    </row>
    <row r="29" spans="1:8" ht="31.5">
      <c r="A29" s="8" t="s">
        <v>31</v>
      </c>
      <c r="B29" s="9" t="s">
        <v>50</v>
      </c>
      <c r="C29" s="10"/>
      <c r="D29" s="10"/>
      <c r="E29" s="10"/>
      <c r="F29" s="10"/>
      <c r="G29" s="7"/>
    </row>
    <row r="30" spans="1:8" ht="31.5">
      <c r="A30" s="68">
        <v>1</v>
      </c>
      <c r="B30" s="9" t="s">
        <v>51</v>
      </c>
      <c r="C30" s="8" t="str">
        <f>C9</f>
        <v>Giấy Chứng nhận QSDĐ</v>
      </c>
      <c r="D30" s="8" t="str">
        <f>D9</f>
        <v>Giấy Chứng nhận QSDĐ</v>
      </c>
      <c r="E30" s="8" t="str">
        <f>E9</f>
        <v>Giấy Chứng nhận QSDĐ</v>
      </c>
      <c r="F30" s="8" t="str">
        <f>F9</f>
        <v>Giấy Chứng nhận QSDĐ</v>
      </c>
      <c r="G30" s="7"/>
    </row>
    <row r="31" spans="1:8" ht="15.75">
      <c r="A31" s="69"/>
      <c r="B31" s="9" t="s">
        <v>52</v>
      </c>
      <c r="C31" s="8" t="s">
        <v>53</v>
      </c>
      <c r="D31" s="8" t="s">
        <v>53</v>
      </c>
      <c r="E31" s="8" t="s">
        <v>53</v>
      </c>
      <c r="F31" s="8" t="s">
        <v>53</v>
      </c>
      <c r="G31" s="7"/>
    </row>
    <row r="32" spans="1:8" ht="15.75">
      <c r="A32" s="69"/>
      <c r="B32" s="12" t="s">
        <v>54</v>
      </c>
      <c r="C32" s="23">
        <v>1</v>
      </c>
      <c r="D32" s="23">
        <v>1</v>
      </c>
      <c r="E32" s="23">
        <v>1</v>
      </c>
      <c r="F32" s="23">
        <v>1</v>
      </c>
      <c r="G32" s="7"/>
    </row>
    <row r="33" spans="1:7" ht="15.75">
      <c r="A33" s="69"/>
      <c r="B33" s="12" t="s">
        <v>55</v>
      </c>
      <c r="C33" s="10"/>
      <c r="D33" s="24">
        <f>+($C$32-D32)</f>
        <v>0</v>
      </c>
      <c r="E33" s="24">
        <f>+($C$32-E32)</f>
        <v>0</v>
      </c>
      <c r="F33" s="24">
        <f>+($C$32-F32)</f>
        <v>0</v>
      </c>
      <c r="G33" s="7"/>
    </row>
    <row r="34" spans="1:7" ht="15.75">
      <c r="A34" s="69"/>
      <c r="B34" s="12" t="s">
        <v>56</v>
      </c>
      <c r="C34" s="8"/>
      <c r="D34" s="25">
        <f>D28*D33</f>
        <v>0</v>
      </c>
      <c r="E34" s="25">
        <f>E28*E33</f>
        <v>0</v>
      </c>
      <c r="F34" s="25">
        <f>F28*F33</f>
        <v>0</v>
      </c>
      <c r="G34" s="7"/>
    </row>
    <row r="35" spans="1:7" ht="15.75">
      <c r="A35" s="70"/>
      <c r="B35" s="12" t="s">
        <v>57</v>
      </c>
      <c r="C35" s="8"/>
      <c r="D35" s="26">
        <f>D28+D34</f>
        <v>13888888.888888888</v>
      </c>
      <c r="E35" s="26">
        <f>E28+E34</f>
        <v>13809523.80952381</v>
      </c>
      <c r="F35" s="26">
        <f>F28+F34</f>
        <v>14090909.090909092</v>
      </c>
      <c r="G35" s="7"/>
    </row>
    <row r="36" spans="1:7" ht="43.5" customHeight="1">
      <c r="A36" s="73">
        <v>2</v>
      </c>
      <c r="B36" s="9" t="s">
        <v>58</v>
      </c>
      <c r="C36" s="27" t="str">
        <f>C10</f>
        <v>Ấp Bà Điều, xã Lý Văn Lâm, thành phố Cà Mau,Cà Mau</v>
      </c>
      <c r="D36" s="27" t="str">
        <f>D10</f>
        <v>Ấp Bà Điều, xã Lý Văn Lâm, thành phố Cà Mau,Cà Mau</v>
      </c>
      <c r="E36" s="27" t="str">
        <f>E10</f>
        <v>Ấp Bà Điều, xã Lý Văn Lâm, thành phố Cà Mau,Cà Mau</v>
      </c>
      <c r="F36" s="27" t="str">
        <f>F10</f>
        <v>Ấp Bà Điều, xã Lý Văn Lâm, thành phố Cà Mau,Cà Mau</v>
      </c>
      <c r="G36" s="7"/>
    </row>
    <row r="37" spans="1:7" ht="15.75">
      <c r="A37" s="74"/>
      <c r="B37" s="9" t="s">
        <v>52</v>
      </c>
      <c r="C37" s="8" t="s">
        <v>59</v>
      </c>
      <c r="D37" s="8" t="s">
        <v>53</v>
      </c>
      <c r="E37" s="8" t="s">
        <v>53</v>
      </c>
      <c r="F37" s="8" t="s">
        <v>53</v>
      </c>
      <c r="G37" s="7"/>
    </row>
    <row r="38" spans="1:7" ht="15.75">
      <c r="A38" s="74"/>
      <c r="B38" s="12" t="s">
        <v>54</v>
      </c>
      <c r="C38" s="23">
        <v>1</v>
      </c>
      <c r="D38" s="23">
        <v>1</v>
      </c>
      <c r="E38" s="23">
        <v>1</v>
      </c>
      <c r="F38" s="23">
        <v>1</v>
      </c>
      <c r="G38" s="7"/>
    </row>
    <row r="39" spans="1:7" ht="15.75">
      <c r="A39" s="74"/>
      <c r="B39" s="12" t="s">
        <v>55</v>
      </c>
      <c r="C39" s="10"/>
      <c r="D39" s="24">
        <f>($C$38-D38)</f>
        <v>0</v>
      </c>
      <c r="E39" s="24">
        <f>($C$38-E38)</f>
        <v>0</v>
      </c>
      <c r="F39" s="24">
        <f>($C$38-F38)</f>
        <v>0</v>
      </c>
      <c r="G39" s="7"/>
    </row>
    <row r="40" spans="1:7" ht="15.75">
      <c r="A40" s="74"/>
      <c r="B40" s="12" t="s">
        <v>56</v>
      </c>
      <c r="C40" s="8"/>
      <c r="D40" s="25">
        <f>D28*D39</f>
        <v>0</v>
      </c>
      <c r="E40" s="25">
        <f>E28*E39</f>
        <v>0</v>
      </c>
      <c r="F40" s="25">
        <f>F28*F39</f>
        <v>0</v>
      </c>
      <c r="G40" s="7"/>
    </row>
    <row r="41" spans="1:7" ht="15.75">
      <c r="A41" s="75"/>
      <c r="B41" s="12" t="s">
        <v>60</v>
      </c>
      <c r="C41" s="8"/>
      <c r="D41" s="26">
        <f>D35+D40</f>
        <v>13888888.888888888</v>
      </c>
      <c r="E41" s="26">
        <f>E35+E40</f>
        <v>13809523.80952381</v>
      </c>
      <c r="F41" s="26">
        <f>F35+F40</f>
        <v>14090909.090909092</v>
      </c>
      <c r="G41" s="7"/>
    </row>
    <row r="42" spans="1:7" ht="15.75">
      <c r="A42" s="68">
        <v>3</v>
      </c>
      <c r="B42" s="9" t="s">
        <v>61</v>
      </c>
      <c r="C42" s="8">
        <f>C11</f>
        <v>125</v>
      </c>
      <c r="D42" s="28">
        <f>D11</f>
        <v>108</v>
      </c>
      <c r="E42" s="28">
        <f>E11</f>
        <v>105</v>
      </c>
      <c r="F42" s="29">
        <f>F11</f>
        <v>110</v>
      </c>
      <c r="G42" s="7"/>
    </row>
    <row r="43" spans="1:7" ht="15.75">
      <c r="A43" s="69"/>
      <c r="B43" s="9" t="s">
        <v>52</v>
      </c>
      <c r="C43" s="8" t="s">
        <v>62</v>
      </c>
      <c r="D43" s="28" t="s">
        <v>63</v>
      </c>
      <c r="E43" s="28" t="s">
        <v>63</v>
      </c>
      <c r="F43" s="28" t="s">
        <v>63</v>
      </c>
      <c r="G43" s="7"/>
    </row>
    <row r="44" spans="1:7" ht="15.75">
      <c r="A44" s="69"/>
      <c r="B44" s="12" t="s">
        <v>54</v>
      </c>
      <c r="C44" s="23">
        <v>1</v>
      </c>
      <c r="D44" s="23">
        <v>1.02</v>
      </c>
      <c r="E44" s="23">
        <v>1.03</v>
      </c>
      <c r="F44" s="23">
        <v>1.01</v>
      </c>
      <c r="G44" s="7"/>
    </row>
    <row r="45" spans="1:7" ht="15.75">
      <c r="A45" s="69"/>
      <c r="B45" s="12" t="s">
        <v>55</v>
      </c>
      <c r="C45" s="10"/>
      <c r="D45" s="24">
        <f>+($C$44-D44)</f>
        <v>-2.0000000000000018E-2</v>
      </c>
      <c r="E45" s="24">
        <f>+($C$44-E44)</f>
        <v>-3.0000000000000027E-2</v>
      </c>
      <c r="F45" s="24">
        <f>+($C$44-F44)</f>
        <v>-1.0000000000000009E-2</v>
      </c>
      <c r="G45" s="7"/>
    </row>
    <row r="46" spans="1:7" ht="15.75">
      <c r="A46" s="69"/>
      <c r="B46" s="12" t="s">
        <v>56</v>
      </c>
      <c r="C46" s="8"/>
      <c r="D46" s="26">
        <f>+D28*D45</f>
        <v>-277777.77777777798</v>
      </c>
      <c r="E46" s="26">
        <f>+E28*E45</f>
        <v>-414285.71428571467</v>
      </c>
      <c r="F46" s="26">
        <f>+F28*F45</f>
        <v>-140909.09090909106</v>
      </c>
      <c r="G46" s="7"/>
    </row>
    <row r="47" spans="1:7" ht="15.75">
      <c r="A47" s="70"/>
      <c r="B47" s="12" t="s">
        <v>57</v>
      </c>
      <c r="C47" s="8"/>
      <c r="D47" s="26">
        <f>D41+D46</f>
        <v>13611111.11111111</v>
      </c>
      <c r="E47" s="26">
        <f>E41+E46</f>
        <v>13395238.095238095</v>
      </c>
      <c r="F47" s="26">
        <f>F41+F46</f>
        <v>13950000</v>
      </c>
      <c r="G47" s="7"/>
    </row>
    <row r="48" spans="1:7" ht="15.75">
      <c r="A48" s="68">
        <v>4</v>
      </c>
      <c r="B48" s="9" t="s">
        <v>64</v>
      </c>
      <c r="C48" s="8" t="str">
        <f>C16</f>
        <v>Hình chữ nhật</v>
      </c>
      <c r="D48" s="8" t="str">
        <f>D16</f>
        <v>Hình chữ nhật</v>
      </c>
      <c r="E48" s="8" t="str">
        <f>E16</f>
        <v>Hình chữ nhật</v>
      </c>
      <c r="F48" s="8" t="str">
        <f>F16</f>
        <v>Hình chữ nhật</v>
      </c>
      <c r="G48" s="7"/>
    </row>
    <row r="49" spans="1:7" ht="15.75">
      <c r="A49" s="69"/>
      <c r="B49" s="9" t="s">
        <v>52</v>
      </c>
      <c r="C49" s="8" t="s">
        <v>62</v>
      </c>
      <c r="D49" s="8" t="s">
        <v>53</v>
      </c>
      <c r="E49" s="8" t="s">
        <v>53</v>
      </c>
      <c r="F49" s="8" t="s">
        <v>53</v>
      </c>
      <c r="G49" s="7"/>
    </row>
    <row r="50" spans="1:7" ht="15.75">
      <c r="A50" s="69"/>
      <c r="B50" s="12" t="s">
        <v>54</v>
      </c>
      <c r="C50" s="23">
        <v>1</v>
      </c>
      <c r="D50" s="23">
        <v>1</v>
      </c>
      <c r="E50" s="23">
        <v>1</v>
      </c>
      <c r="F50" s="23">
        <v>1</v>
      </c>
      <c r="G50" s="7"/>
    </row>
    <row r="51" spans="1:7" ht="15.75">
      <c r="A51" s="69"/>
      <c r="B51" s="12" t="s">
        <v>55</v>
      </c>
      <c r="C51" s="10"/>
      <c r="D51" s="24">
        <f>+($C$50-D50)</f>
        <v>0</v>
      </c>
      <c r="E51" s="24">
        <f>+($C$50-E50)</f>
        <v>0</v>
      </c>
      <c r="F51" s="24">
        <f>+($C$50-F50)</f>
        <v>0</v>
      </c>
      <c r="G51" s="7"/>
    </row>
    <row r="52" spans="1:7" ht="15.75">
      <c r="A52" s="69"/>
      <c r="B52" s="12" t="s">
        <v>56</v>
      </c>
      <c r="C52" s="8"/>
      <c r="D52" s="26">
        <f>+D28*D51</f>
        <v>0</v>
      </c>
      <c r="E52" s="26">
        <f>+E28*E51</f>
        <v>0</v>
      </c>
      <c r="F52" s="26">
        <f>+F28*F51</f>
        <v>0</v>
      </c>
      <c r="G52" s="7"/>
    </row>
    <row r="53" spans="1:7" ht="15.75">
      <c r="A53" s="70"/>
      <c r="B53" s="12" t="s">
        <v>57</v>
      </c>
      <c r="C53" s="8"/>
      <c r="D53" s="26">
        <f>D47+D52</f>
        <v>13611111.11111111</v>
      </c>
      <c r="E53" s="26">
        <f>E47+E52</f>
        <v>13395238.095238095</v>
      </c>
      <c r="F53" s="26">
        <f>F47+F52</f>
        <v>13950000</v>
      </c>
      <c r="G53" s="7"/>
    </row>
    <row r="54" spans="1:7" ht="15.75">
      <c r="A54" s="68">
        <v>5</v>
      </c>
      <c r="B54" s="9" t="s">
        <v>65</v>
      </c>
      <c r="C54" s="30">
        <f>C12/C13</f>
        <v>0.2</v>
      </c>
      <c r="D54" s="30">
        <f>D12/D13</f>
        <v>0.23148148148148145</v>
      </c>
      <c r="E54" s="30">
        <f>E12/E13</f>
        <v>0.23809523809523808</v>
      </c>
      <c r="F54" s="30">
        <f>F12/F13</f>
        <v>0.22727272727272727</v>
      </c>
      <c r="G54" s="7"/>
    </row>
    <row r="55" spans="1:7" ht="15.75">
      <c r="A55" s="69"/>
      <c r="B55" s="9" t="s">
        <v>52</v>
      </c>
      <c r="C55" s="30" t="s">
        <v>66</v>
      </c>
      <c r="D55" s="30" t="s">
        <v>63</v>
      </c>
      <c r="E55" s="30" t="s">
        <v>63</v>
      </c>
      <c r="F55" s="30" t="s">
        <v>63</v>
      </c>
      <c r="G55" s="7"/>
    </row>
    <row r="56" spans="1:7" ht="15.75">
      <c r="A56" s="69"/>
      <c r="B56" s="12" t="s">
        <v>54</v>
      </c>
      <c r="C56" s="23">
        <v>1</v>
      </c>
      <c r="D56" s="23">
        <v>1.01</v>
      </c>
      <c r="E56" s="23">
        <v>1.01</v>
      </c>
      <c r="F56" s="23">
        <v>1.01</v>
      </c>
      <c r="G56" s="7"/>
    </row>
    <row r="57" spans="1:7" ht="15.75">
      <c r="A57" s="69"/>
      <c r="B57" s="12" t="s">
        <v>55</v>
      </c>
      <c r="C57" s="10"/>
      <c r="D57" s="24">
        <f>+($C$50-D56)</f>
        <v>-1.0000000000000009E-2</v>
      </c>
      <c r="E57" s="24">
        <f>+($C$50-E56)</f>
        <v>-1.0000000000000009E-2</v>
      </c>
      <c r="F57" s="24">
        <f>+($C$50-F56)</f>
        <v>-1.0000000000000009E-2</v>
      </c>
      <c r="G57" s="7"/>
    </row>
    <row r="58" spans="1:7" ht="15.75">
      <c r="A58" s="69"/>
      <c r="B58" s="12" t="s">
        <v>56</v>
      </c>
      <c r="C58" s="8"/>
      <c r="D58" s="26">
        <f>+D28*D57</f>
        <v>-138888.88888888899</v>
      </c>
      <c r="E58" s="26">
        <f>+E28*E57</f>
        <v>-138095.23809523822</v>
      </c>
      <c r="F58" s="26">
        <f>+F28*F57</f>
        <v>-140909.09090909106</v>
      </c>
      <c r="G58" s="7"/>
    </row>
    <row r="59" spans="1:7" ht="15.75">
      <c r="A59" s="70"/>
      <c r="B59" s="12" t="s">
        <v>57</v>
      </c>
      <c r="C59" s="8"/>
      <c r="D59" s="26">
        <f>D53+D58</f>
        <v>13472222.22222222</v>
      </c>
      <c r="E59" s="26">
        <f>E53+E58</f>
        <v>13257142.857142856</v>
      </c>
      <c r="F59" s="26">
        <f>F53+F58</f>
        <v>13809090.909090908</v>
      </c>
      <c r="G59" s="7"/>
    </row>
    <row r="60" spans="1:7" ht="15.75">
      <c r="A60" s="68">
        <v>6</v>
      </c>
      <c r="B60" s="9" t="s">
        <v>25</v>
      </c>
      <c r="C60" s="8">
        <v>1</v>
      </c>
      <c r="D60" s="8">
        <v>1</v>
      </c>
      <c r="E60" s="8">
        <v>1</v>
      </c>
      <c r="F60" s="8">
        <v>1</v>
      </c>
      <c r="G60" s="7"/>
    </row>
    <row r="61" spans="1:7" ht="15.75">
      <c r="A61" s="69"/>
      <c r="B61" s="9" t="s">
        <v>52</v>
      </c>
      <c r="C61" s="8" t="s">
        <v>66</v>
      </c>
      <c r="D61" s="8" t="s">
        <v>53</v>
      </c>
      <c r="E61" s="8" t="s">
        <v>53</v>
      </c>
      <c r="F61" s="8" t="s">
        <v>53</v>
      </c>
      <c r="G61" s="7"/>
    </row>
    <row r="62" spans="1:7" ht="15.75">
      <c r="A62" s="69"/>
      <c r="B62" s="12" t="s">
        <v>54</v>
      </c>
      <c r="C62" s="23">
        <v>1</v>
      </c>
      <c r="D62" s="23">
        <v>1</v>
      </c>
      <c r="E62" s="23">
        <v>1</v>
      </c>
      <c r="F62" s="23">
        <v>1</v>
      </c>
      <c r="G62" s="7"/>
    </row>
    <row r="63" spans="1:7" ht="15.75">
      <c r="A63" s="69"/>
      <c r="B63" s="12" t="s">
        <v>55</v>
      </c>
      <c r="C63" s="10"/>
      <c r="D63" s="24">
        <f>+($C$62-D62)</f>
        <v>0</v>
      </c>
      <c r="E63" s="24">
        <f>+($C$62-E62)</f>
        <v>0</v>
      </c>
      <c r="F63" s="24">
        <f>+($C$62-F62)</f>
        <v>0</v>
      </c>
      <c r="G63" s="7"/>
    </row>
    <row r="64" spans="1:7" ht="15.75">
      <c r="A64" s="69"/>
      <c r="B64" s="12" t="s">
        <v>56</v>
      </c>
      <c r="C64" s="8"/>
      <c r="D64" s="26">
        <f>+D28*D63</f>
        <v>0</v>
      </c>
      <c r="E64" s="26">
        <f>+E28*E63</f>
        <v>0</v>
      </c>
      <c r="F64" s="26">
        <f>+F28*F63</f>
        <v>0</v>
      </c>
      <c r="G64" s="7"/>
    </row>
    <row r="65" spans="1:7" ht="15.75">
      <c r="A65" s="70"/>
      <c r="B65" s="12" t="s">
        <v>57</v>
      </c>
      <c r="C65" s="8"/>
      <c r="D65" s="26">
        <f>D59+D64</f>
        <v>13472222.22222222</v>
      </c>
      <c r="E65" s="26">
        <f>E59+E64</f>
        <v>13257142.857142856</v>
      </c>
      <c r="F65" s="26">
        <f>F59+F64</f>
        <v>13809090.909090908</v>
      </c>
      <c r="G65" s="7"/>
    </row>
    <row r="66" spans="1:7" ht="31.5">
      <c r="A66" s="68">
        <v>7</v>
      </c>
      <c r="B66" s="9" t="s">
        <v>67</v>
      </c>
      <c r="C66" s="8" t="s">
        <v>62</v>
      </c>
      <c r="D66" s="8" t="s">
        <v>53</v>
      </c>
      <c r="E66" s="8" t="s">
        <v>53</v>
      </c>
      <c r="F66" s="8" t="s">
        <v>53</v>
      </c>
      <c r="G66" s="7"/>
    </row>
    <row r="67" spans="1:7" ht="15.75">
      <c r="A67" s="69"/>
      <c r="B67" s="12" t="s">
        <v>54</v>
      </c>
      <c r="C67" s="23">
        <v>1</v>
      </c>
      <c r="D67" s="23">
        <v>1</v>
      </c>
      <c r="E67" s="23">
        <v>1</v>
      </c>
      <c r="F67" s="23">
        <v>1</v>
      </c>
      <c r="G67" s="7"/>
    </row>
    <row r="68" spans="1:7" ht="15.75">
      <c r="A68" s="69"/>
      <c r="B68" s="12" t="s">
        <v>55</v>
      </c>
      <c r="C68" s="10"/>
      <c r="D68" s="24">
        <f>+($C$67-D67)</f>
        <v>0</v>
      </c>
      <c r="E68" s="24">
        <f>+($C$67-E67)/E67</f>
        <v>0</v>
      </c>
      <c r="F68" s="24">
        <f>+($C$67-F67)/F67</f>
        <v>0</v>
      </c>
      <c r="G68" s="7"/>
    </row>
    <row r="69" spans="1:7" ht="15.75">
      <c r="A69" s="69"/>
      <c r="B69" s="12" t="s">
        <v>56</v>
      </c>
      <c r="C69" s="8"/>
      <c r="D69" s="26">
        <f>+D28*D68</f>
        <v>0</v>
      </c>
      <c r="E69" s="26">
        <f>+E28*E68</f>
        <v>0</v>
      </c>
      <c r="F69" s="26">
        <f>+F28*F68</f>
        <v>0</v>
      </c>
      <c r="G69" s="7"/>
    </row>
    <row r="70" spans="1:7" ht="15.75">
      <c r="A70" s="70"/>
      <c r="B70" s="12" t="s">
        <v>57</v>
      </c>
      <c r="C70" s="8"/>
      <c r="D70" s="26">
        <f>D65+D69</f>
        <v>13472222.22222222</v>
      </c>
      <c r="E70" s="26">
        <f>E65+E69</f>
        <v>13257142.857142856</v>
      </c>
      <c r="F70" s="26">
        <f>F65+F69</f>
        <v>13809090.909090908</v>
      </c>
      <c r="G70" s="7"/>
    </row>
    <row r="71" spans="1:7" ht="15.75">
      <c r="A71" s="8" t="s">
        <v>68</v>
      </c>
      <c r="B71" s="9" t="s">
        <v>69</v>
      </c>
      <c r="C71" s="8"/>
      <c r="D71" s="26">
        <f>D70</f>
        <v>13472222.22222222</v>
      </c>
      <c r="E71" s="26">
        <f>E70</f>
        <v>13257142.857142856</v>
      </c>
      <c r="F71" s="26">
        <f>F70</f>
        <v>13809090.909090908</v>
      </c>
      <c r="G71" s="7"/>
    </row>
    <row r="72" spans="1:7" ht="31.5">
      <c r="A72" s="8" t="s">
        <v>70</v>
      </c>
      <c r="B72" s="9" t="s">
        <v>71</v>
      </c>
      <c r="C72" s="8"/>
      <c r="D72" s="71">
        <f>(D71+E71+F71)/3</f>
        <v>13512818.662818661</v>
      </c>
      <c r="E72" s="71"/>
      <c r="F72" s="71"/>
      <c r="G72" s="7"/>
    </row>
    <row r="73" spans="1:7" ht="47.25">
      <c r="A73" s="8" t="s">
        <v>72</v>
      </c>
      <c r="B73" s="9" t="s">
        <v>73</v>
      </c>
      <c r="C73" s="8"/>
      <c r="D73" s="31">
        <f>(D71-$D$72)/$D$72</f>
        <v>-3.0042910816337949E-3</v>
      </c>
      <c r="E73" s="31">
        <f>(E71-$D$72)/$D$72</f>
        <v>-1.8920982517090391E-2</v>
      </c>
      <c r="F73" s="31">
        <f>(F71-$D$72)/$D$72</f>
        <v>2.1925273598724322E-2</v>
      </c>
      <c r="G73" s="7"/>
    </row>
    <row r="74" spans="1:7" ht="15.75">
      <c r="A74" s="8" t="s">
        <v>74</v>
      </c>
      <c r="B74" s="9" t="s">
        <v>75</v>
      </c>
      <c r="C74" s="8"/>
      <c r="D74" s="8">
        <f>IF(D$32&lt;&gt;100%,1,0)+IF(D$38&lt;&gt;100%,1,0)+IF(D$44&lt;&gt;100%,1,0)+IF(D$50&lt;&gt;100%,1,0)+IF(D$62&lt;&gt;100%,1,0)+IF(D$67&lt;&gt;100%,1,0)</f>
        <v>1</v>
      </c>
      <c r="E74" s="8">
        <f>IF(E$32&lt;&gt;100%,1,0)+IF(E$38&lt;&gt;100%,1,0)+IF(E$44&lt;&gt;100%,1,0)+IF(E$50&lt;&gt;100%,1,0)+IF(E$62&lt;&gt;100%,1,0)+IF(E$67&lt;&gt;100%,1,0)</f>
        <v>1</v>
      </c>
      <c r="F74" s="8">
        <f>IF(F$32&lt;&gt;100%,1,0)+IF(F$38&lt;&gt;100%,1,0)+IF(F$44&lt;&gt;100%,1,0)+IF(F$50&lt;&gt;100%,1,0)+IF(F$62&lt;&gt;100%,1,0)+IF(F$67&lt;&gt;100%,1,0)</f>
        <v>1</v>
      </c>
      <c r="G74" s="7"/>
    </row>
    <row r="75" spans="1:7" ht="15.75">
      <c r="A75" s="8" t="s">
        <v>76</v>
      </c>
      <c r="B75" s="9" t="s">
        <v>77</v>
      </c>
      <c r="C75" s="8"/>
      <c r="D75" s="26">
        <f>+D34+D40+D46+D52+D64+D69+D58</f>
        <v>-416666.66666666698</v>
      </c>
      <c r="E75" s="26">
        <f>+E34+E40+E46+E52+E64+E69+E58</f>
        <v>-552380.95238095289</v>
      </c>
      <c r="F75" s="26">
        <f>+F34+F40+F46+F52+F64+F69+F58</f>
        <v>-281818.18181818211</v>
      </c>
      <c r="G75" s="7"/>
    </row>
    <row r="76" spans="1:7" ht="15.75">
      <c r="A76" s="8" t="s">
        <v>78</v>
      </c>
      <c r="B76" s="9" t="s">
        <v>79</v>
      </c>
      <c r="C76" s="8"/>
      <c r="D76" s="26">
        <f>+ABS(D34)+ABS(D40) +ABS(D46)+ABS(D52)+ABS(D64)+ABS(D69)+ABS(D58)</f>
        <v>416666.66666666698</v>
      </c>
      <c r="E76" s="26">
        <f>+ABS(E34)+ABS(E40) +ABS(E46)+ABS(E52)+ABS(E64)+ABS(E69)+ABS(E58)</f>
        <v>552380.95238095289</v>
      </c>
      <c r="F76" s="26">
        <f>+ABS(F34)+ABS(F40) +ABS(F46)+ABS(F52)+ABS(F64)+ABS(F69)+ABS(F58)</f>
        <v>281818.18181818211</v>
      </c>
      <c r="G76" s="7"/>
    </row>
    <row r="77" spans="1:7" ht="15.75">
      <c r="A77" s="8" t="s">
        <v>80</v>
      </c>
      <c r="B77" s="9" t="s">
        <v>81</v>
      </c>
      <c r="C77" s="26"/>
      <c r="D77" s="26"/>
      <c r="E77" s="26"/>
      <c r="F77" s="26">
        <f>D72</f>
        <v>13512818.662818661</v>
      </c>
      <c r="G77" s="7"/>
    </row>
    <row r="78" spans="1:7" ht="15.75">
      <c r="A78" s="8"/>
      <c r="B78" s="9" t="s">
        <v>82</v>
      </c>
      <c r="C78" s="8"/>
      <c r="D78" s="26"/>
      <c r="E78" s="26"/>
      <c r="F78" s="26">
        <f>ROUND(F77,-5)</f>
        <v>13500000</v>
      </c>
      <c r="G78" s="7"/>
    </row>
    <row r="79" spans="1:7">
      <c r="A79" s="72" t="s">
        <v>83</v>
      </c>
      <c r="B79" s="72"/>
      <c r="C79" s="72"/>
      <c r="D79" s="72"/>
      <c r="E79" s="72"/>
      <c r="F79" s="72"/>
      <c r="G79" s="7"/>
    </row>
  </sheetData>
  <mergeCells count="16">
    <mergeCell ref="A60:A65"/>
    <mergeCell ref="A66:A70"/>
    <mergeCell ref="D72:F72"/>
    <mergeCell ref="A79:F79"/>
    <mergeCell ref="A26:F26"/>
    <mergeCell ref="A30:A35"/>
    <mergeCell ref="A36:A41"/>
    <mergeCell ref="A42:A47"/>
    <mergeCell ref="A48:A53"/>
    <mergeCell ref="A54:A59"/>
    <mergeCell ref="A1:F1"/>
    <mergeCell ref="A3:F3"/>
    <mergeCell ref="A4:A5"/>
    <mergeCell ref="B4:B5"/>
    <mergeCell ref="C4:C5"/>
    <mergeCell ref="D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A54" workbookViewId="0">
      <selection activeCell="D56" sqref="D56:F56"/>
    </sheetView>
  </sheetViews>
  <sheetFormatPr defaultColWidth="5.140625" defaultRowHeight="15"/>
  <cols>
    <col min="1" max="1" width="5.140625" style="5" bestFit="1" customWidth="1"/>
    <col min="2" max="2" width="24.85546875" style="6" bestFit="1" customWidth="1"/>
    <col min="3" max="3" width="26.28515625" style="5" customWidth="1"/>
    <col min="4" max="4" width="24.85546875" style="5" customWidth="1"/>
    <col min="5" max="5" width="25.5703125" style="5" customWidth="1"/>
    <col min="6" max="6" width="23.7109375" style="5" customWidth="1"/>
    <col min="7" max="7" width="9.140625" style="5" customWidth="1"/>
    <col min="8" max="8" width="14.28515625" style="5" bestFit="1" customWidth="1"/>
    <col min="9" max="255" width="9.140625" style="5" customWidth="1"/>
    <col min="256" max="256" width="5.140625" style="5"/>
    <col min="257" max="257" width="5.140625" style="5" bestFit="1" customWidth="1"/>
    <col min="258" max="258" width="24.85546875" style="5" bestFit="1" customWidth="1"/>
    <col min="259" max="259" width="26.28515625" style="5" customWidth="1"/>
    <col min="260" max="260" width="24.85546875" style="5" customWidth="1"/>
    <col min="261" max="261" width="25.5703125" style="5" customWidth="1"/>
    <col min="262" max="262" width="23.7109375" style="5" customWidth="1"/>
    <col min="263" max="263" width="9.140625" style="5" customWidth="1"/>
    <col min="264" max="264" width="14.28515625" style="5" bestFit="1" customWidth="1"/>
    <col min="265" max="511" width="9.140625" style="5" customWidth="1"/>
    <col min="512" max="512" width="5.140625" style="5"/>
    <col min="513" max="513" width="5.140625" style="5" bestFit="1" customWidth="1"/>
    <col min="514" max="514" width="24.85546875" style="5" bestFit="1" customWidth="1"/>
    <col min="515" max="515" width="26.28515625" style="5" customWidth="1"/>
    <col min="516" max="516" width="24.85546875" style="5" customWidth="1"/>
    <col min="517" max="517" width="25.5703125" style="5" customWidth="1"/>
    <col min="518" max="518" width="23.7109375" style="5" customWidth="1"/>
    <col min="519" max="519" width="9.140625" style="5" customWidth="1"/>
    <col min="520" max="520" width="14.28515625" style="5" bestFit="1" customWidth="1"/>
    <col min="521" max="767" width="9.140625" style="5" customWidth="1"/>
    <col min="768" max="768" width="5.140625" style="5"/>
    <col min="769" max="769" width="5.140625" style="5" bestFit="1" customWidth="1"/>
    <col min="770" max="770" width="24.85546875" style="5" bestFit="1" customWidth="1"/>
    <col min="771" max="771" width="26.28515625" style="5" customWidth="1"/>
    <col min="772" max="772" width="24.85546875" style="5" customWidth="1"/>
    <col min="773" max="773" width="25.5703125" style="5" customWidth="1"/>
    <col min="774" max="774" width="23.7109375" style="5" customWidth="1"/>
    <col min="775" max="775" width="9.140625" style="5" customWidth="1"/>
    <col min="776" max="776" width="14.28515625" style="5" bestFit="1" customWidth="1"/>
    <col min="777" max="1023" width="9.140625" style="5" customWidth="1"/>
    <col min="1024" max="1024" width="5.140625" style="5"/>
    <col min="1025" max="1025" width="5.140625" style="5" bestFit="1" customWidth="1"/>
    <col min="1026" max="1026" width="24.85546875" style="5" bestFit="1" customWidth="1"/>
    <col min="1027" max="1027" width="26.28515625" style="5" customWidth="1"/>
    <col min="1028" max="1028" width="24.85546875" style="5" customWidth="1"/>
    <col min="1029" max="1029" width="25.5703125" style="5" customWidth="1"/>
    <col min="1030" max="1030" width="23.7109375" style="5" customWidth="1"/>
    <col min="1031" max="1031" width="9.140625" style="5" customWidth="1"/>
    <col min="1032" max="1032" width="14.28515625" style="5" bestFit="1" customWidth="1"/>
    <col min="1033" max="1279" width="9.140625" style="5" customWidth="1"/>
    <col min="1280" max="1280" width="5.140625" style="5"/>
    <col min="1281" max="1281" width="5.140625" style="5" bestFit="1" customWidth="1"/>
    <col min="1282" max="1282" width="24.85546875" style="5" bestFit="1" customWidth="1"/>
    <col min="1283" max="1283" width="26.28515625" style="5" customWidth="1"/>
    <col min="1284" max="1284" width="24.85546875" style="5" customWidth="1"/>
    <col min="1285" max="1285" width="25.5703125" style="5" customWidth="1"/>
    <col min="1286" max="1286" width="23.7109375" style="5" customWidth="1"/>
    <col min="1287" max="1287" width="9.140625" style="5" customWidth="1"/>
    <col min="1288" max="1288" width="14.28515625" style="5" bestFit="1" customWidth="1"/>
    <col min="1289" max="1535" width="9.140625" style="5" customWidth="1"/>
    <col min="1536" max="1536" width="5.140625" style="5"/>
    <col min="1537" max="1537" width="5.140625" style="5" bestFit="1" customWidth="1"/>
    <col min="1538" max="1538" width="24.85546875" style="5" bestFit="1" customWidth="1"/>
    <col min="1539" max="1539" width="26.28515625" style="5" customWidth="1"/>
    <col min="1540" max="1540" width="24.85546875" style="5" customWidth="1"/>
    <col min="1541" max="1541" width="25.5703125" style="5" customWidth="1"/>
    <col min="1542" max="1542" width="23.7109375" style="5" customWidth="1"/>
    <col min="1543" max="1543" width="9.140625" style="5" customWidth="1"/>
    <col min="1544" max="1544" width="14.28515625" style="5" bestFit="1" customWidth="1"/>
    <col min="1545" max="1791" width="9.140625" style="5" customWidth="1"/>
    <col min="1792" max="1792" width="5.140625" style="5"/>
    <col min="1793" max="1793" width="5.140625" style="5" bestFit="1" customWidth="1"/>
    <col min="1794" max="1794" width="24.85546875" style="5" bestFit="1" customWidth="1"/>
    <col min="1795" max="1795" width="26.28515625" style="5" customWidth="1"/>
    <col min="1796" max="1796" width="24.85546875" style="5" customWidth="1"/>
    <col min="1797" max="1797" width="25.5703125" style="5" customWidth="1"/>
    <col min="1798" max="1798" width="23.7109375" style="5" customWidth="1"/>
    <col min="1799" max="1799" width="9.140625" style="5" customWidth="1"/>
    <col min="1800" max="1800" width="14.28515625" style="5" bestFit="1" customWidth="1"/>
    <col min="1801" max="2047" width="9.140625" style="5" customWidth="1"/>
    <col min="2048" max="2048" width="5.140625" style="5"/>
    <col min="2049" max="2049" width="5.140625" style="5" bestFit="1" customWidth="1"/>
    <col min="2050" max="2050" width="24.85546875" style="5" bestFit="1" customWidth="1"/>
    <col min="2051" max="2051" width="26.28515625" style="5" customWidth="1"/>
    <col min="2052" max="2052" width="24.85546875" style="5" customWidth="1"/>
    <col min="2053" max="2053" width="25.5703125" style="5" customWidth="1"/>
    <col min="2054" max="2054" width="23.7109375" style="5" customWidth="1"/>
    <col min="2055" max="2055" width="9.140625" style="5" customWidth="1"/>
    <col min="2056" max="2056" width="14.28515625" style="5" bestFit="1" customWidth="1"/>
    <col min="2057" max="2303" width="9.140625" style="5" customWidth="1"/>
    <col min="2304" max="2304" width="5.140625" style="5"/>
    <col min="2305" max="2305" width="5.140625" style="5" bestFit="1" customWidth="1"/>
    <col min="2306" max="2306" width="24.85546875" style="5" bestFit="1" customWidth="1"/>
    <col min="2307" max="2307" width="26.28515625" style="5" customWidth="1"/>
    <col min="2308" max="2308" width="24.85546875" style="5" customWidth="1"/>
    <col min="2309" max="2309" width="25.5703125" style="5" customWidth="1"/>
    <col min="2310" max="2310" width="23.7109375" style="5" customWidth="1"/>
    <col min="2311" max="2311" width="9.140625" style="5" customWidth="1"/>
    <col min="2312" max="2312" width="14.28515625" style="5" bestFit="1" customWidth="1"/>
    <col min="2313" max="2559" width="9.140625" style="5" customWidth="1"/>
    <col min="2560" max="2560" width="5.140625" style="5"/>
    <col min="2561" max="2561" width="5.140625" style="5" bestFit="1" customWidth="1"/>
    <col min="2562" max="2562" width="24.85546875" style="5" bestFit="1" customWidth="1"/>
    <col min="2563" max="2563" width="26.28515625" style="5" customWidth="1"/>
    <col min="2564" max="2564" width="24.85546875" style="5" customWidth="1"/>
    <col min="2565" max="2565" width="25.5703125" style="5" customWidth="1"/>
    <col min="2566" max="2566" width="23.7109375" style="5" customWidth="1"/>
    <col min="2567" max="2567" width="9.140625" style="5" customWidth="1"/>
    <col min="2568" max="2568" width="14.28515625" style="5" bestFit="1" customWidth="1"/>
    <col min="2569" max="2815" width="9.140625" style="5" customWidth="1"/>
    <col min="2816" max="2816" width="5.140625" style="5"/>
    <col min="2817" max="2817" width="5.140625" style="5" bestFit="1" customWidth="1"/>
    <col min="2818" max="2818" width="24.85546875" style="5" bestFit="1" customWidth="1"/>
    <col min="2819" max="2819" width="26.28515625" style="5" customWidth="1"/>
    <col min="2820" max="2820" width="24.85546875" style="5" customWidth="1"/>
    <col min="2821" max="2821" width="25.5703125" style="5" customWidth="1"/>
    <col min="2822" max="2822" width="23.7109375" style="5" customWidth="1"/>
    <col min="2823" max="2823" width="9.140625" style="5" customWidth="1"/>
    <col min="2824" max="2824" width="14.28515625" style="5" bestFit="1" customWidth="1"/>
    <col min="2825" max="3071" width="9.140625" style="5" customWidth="1"/>
    <col min="3072" max="3072" width="5.140625" style="5"/>
    <col min="3073" max="3073" width="5.140625" style="5" bestFit="1" customWidth="1"/>
    <col min="3074" max="3074" width="24.85546875" style="5" bestFit="1" customWidth="1"/>
    <col min="3075" max="3075" width="26.28515625" style="5" customWidth="1"/>
    <col min="3076" max="3076" width="24.85546875" style="5" customWidth="1"/>
    <col min="3077" max="3077" width="25.5703125" style="5" customWidth="1"/>
    <col min="3078" max="3078" width="23.7109375" style="5" customWidth="1"/>
    <col min="3079" max="3079" width="9.140625" style="5" customWidth="1"/>
    <col min="3080" max="3080" width="14.28515625" style="5" bestFit="1" customWidth="1"/>
    <col min="3081" max="3327" width="9.140625" style="5" customWidth="1"/>
    <col min="3328" max="3328" width="5.140625" style="5"/>
    <col min="3329" max="3329" width="5.140625" style="5" bestFit="1" customWidth="1"/>
    <col min="3330" max="3330" width="24.85546875" style="5" bestFit="1" customWidth="1"/>
    <col min="3331" max="3331" width="26.28515625" style="5" customWidth="1"/>
    <col min="3332" max="3332" width="24.85546875" style="5" customWidth="1"/>
    <col min="3333" max="3333" width="25.5703125" style="5" customWidth="1"/>
    <col min="3334" max="3334" width="23.7109375" style="5" customWidth="1"/>
    <col min="3335" max="3335" width="9.140625" style="5" customWidth="1"/>
    <col min="3336" max="3336" width="14.28515625" style="5" bestFit="1" customWidth="1"/>
    <col min="3337" max="3583" width="9.140625" style="5" customWidth="1"/>
    <col min="3584" max="3584" width="5.140625" style="5"/>
    <col min="3585" max="3585" width="5.140625" style="5" bestFit="1" customWidth="1"/>
    <col min="3586" max="3586" width="24.85546875" style="5" bestFit="1" customWidth="1"/>
    <col min="3587" max="3587" width="26.28515625" style="5" customWidth="1"/>
    <col min="3588" max="3588" width="24.85546875" style="5" customWidth="1"/>
    <col min="3589" max="3589" width="25.5703125" style="5" customWidth="1"/>
    <col min="3590" max="3590" width="23.7109375" style="5" customWidth="1"/>
    <col min="3591" max="3591" width="9.140625" style="5" customWidth="1"/>
    <col min="3592" max="3592" width="14.28515625" style="5" bestFit="1" customWidth="1"/>
    <col min="3593" max="3839" width="9.140625" style="5" customWidth="1"/>
    <col min="3840" max="3840" width="5.140625" style="5"/>
    <col min="3841" max="3841" width="5.140625" style="5" bestFit="1" customWidth="1"/>
    <col min="3842" max="3842" width="24.85546875" style="5" bestFit="1" customWidth="1"/>
    <col min="3843" max="3843" width="26.28515625" style="5" customWidth="1"/>
    <col min="3844" max="3844" width="24.85546875" style="5" customWidth="1"/>
    <col min="3845" max="3845" width="25.5703125" style="5" customWidth="1"/>
    <col min="3846" max="3846" width="23.7109375" style="5" customWidth="1"/>
    <col min="3847" max="3847" width="9.140625" style="5" customWidth="1"/>
    <col min="3848" max="3848" width="14.28515625" style="5" bestFit="1" customWidth="1"/>
    <col min="3849" max="4095" width="9.140625" style="5" customWidth="1"/>
    <col min="4096" max="4096" width="5.140625" style="5"/>
    <col min="4097" max="4097" width="5.140625" style="5" bestFit="1" customWidth="1"/>
    <col min="4098" max="4098" width="24.85546875" style="5" bestFit="1" customWidth="1"/>
    <col min="4099" max="4099" width="26.28515625" style="5" customWidth="1"/>
    <col min="4100" max="4100" width="24.85546875" style="5" customWidth="1"/>
    <col min="4101" max="4101" width="25.5703125" style="5" customWidth="1"/>
    <col min="4102" max="4102" width="23.7109375" style="5" customWidth="1"/>
    <col min="4103" max="4103" width="9.140625" style="5" customWidth="1"/>
    <col min="4104" max="4104" width="14.28515625" style="5" bestFit="1" customWidth="1"/>
    <col min="4105" max="4351" width="9.140625" style="5" customWidth="1"/>
    <col min="4352" max="4352" width="5.140625" style="5"/>
    <col min="4353" max="4353" width="5.140625" style="5" bestFit="1" customWidth="1"/>
    <col min="4354" max="4354" width="24.85546875" style="5" bestFit="1" customWidth="1"/>
    <col min="4355" max="4355" width="26.28515625" style="5" customWidth="1"/>
    <col min="4356" max="4356" width="24.85546875" style="5" customWidth="1"/>
    <col min="4357" max="4357" width="25.5703125" style="5" customWidth="1"/>
    <col min="4358" max="4358" width="23.7109375" style="5" customWidth="1"/>
    <col min="4359" max="4359" width="9.140625" style="5" customWidth="1"/>
    <col min="4360" max="4360" width="14.28515625" style="5" bestFit="1" customWidth="1"/>
    <col min="4361" max="4607" width="9.140625" style="5" customWidth="1"/>
    <col min="4608" max="4608" width="5.140625" style="5"/>
    <col min="4609" max="4609" width="5.140625" style="5" bestFit="1" customWidth="1"/>
    <col min="4610" max="4610" width="24.85546875" style="5" bestFit="1" customWidth="1"/>
    <col min="4611" max="4611" width="26.28515625" style="5" customWidth="1"/>
    <col min="4612" max="4612" width="24.85546875" style="5" customWidth="1"/>
    <col min="4613" max="4613" width="25.5703125" style="5" customWidth="1"/>
    <col min="4614" max="4614" width="23.7109375" style="5" customWidth="1"/>
    <col min="4615" max="4615" width="9.140625" style="5" customWidth="1"/>
    <col min="4616" max="4616" width="14.28515625" style="5" bestFit="1" customWidth="1"/>
    <col min="4617" max="4863" width="9.140625" style="5" customWidth="1"/>
    <col min="4864" max="4864" width="5.140625" style="5"/>
    <col min="4865" max="4865" width="5.140625" style="5" bestFit="1" customWidth="1"/>
    <col min="4866" max="4866" width="24.85546875" style="5" bestFit="1" customWidth="1"/>
    <col min="4867" max="4867" width="26.28515625" style="5" customWidth="1"/>
    <col min="4868" max="4868" width="24.85546875" style="5" customWidth="1"/>
    <col min="4869" max="4869" width="25.5703125" style="5" customWidth="1"/>
    <col min="4870" max="4870" width="23.7109375" style="5" customWidth="1"/>
    <col min="4871" max="4871" width="9.140625" style="5" customWidth="1"/>
    <col min="4872" max="4872" width="14.28515625" style="5" bestFit="1" customWidth="1"/>
    <col min="4873" max="5119" width="9.140625" style="5" customWidth="1"/>
    <col min="5120" max="5120" width="5.140625" style="5"/>
    <col min="5121" max="5121" width="5.140625" style="5" bestFit="1" customWidth="1"/>
    <col min="5122" max="5122" width="24.85546875" style="5" bestFit="1" customWidth="1"/>
    <col min="5123" max="5123" width="26.28515625" style="5" customWidth="1"/>
    <col min="5124" max="5124" width="24.85546875" style="5" customWidth="1"/>
    <col min="5125" max="5125" width="25.5703125" style="5" customWidth="1"/>
    <col min="5126" max="5126" width="23.7109375" style="5" customWidth="1"/>
    <col min="5127" max="5127" width="9.140625" style="5" customWidth="1"/>
    <col min="5128" max="5128" width="14.28515625" style="5" bestFit="1" customWidth="1"/>
    <col min="5129" max="5375" width="9.140625" style="5" customWidth="1"/>
    <col min="5376" max="5376" width="5.140625" style="5"/>
    <col min="5377" max="5377" width="5.140625" style="5" bestFit="1" customWidth="1"/>
    <col min="5378" max="5378" width="24.85546875" style="5" bestFit="1" customWidth="1"/>
    <col min="5379" max="5379" width="26.28515625" style="5" customWidth="1"/>
    <col min="5380" max="5380" width="24.85546875" style="5" customWidth="1"/>
    <col min="5381" max="5381" width="25.5703125" style="5" customWidth="1"/>
    <col min="5382" max="5382" width="23.7109375" style="5" customWidth="1"/>
    <col min="5383" max="5383" width="9.140625" style="5" customWidth="1"/>
    <col min="5384" max="5384" width="14.28515625" style="5" bestFit="1" customWidth="1"/>
    <col min="5385" max="5631" width="9.140625" style="5" customWidth="1"/>
    <col min="5632" max="5632" width="5.140625" style="5"/>
    <col min="5633" max="5633" width="5.140625" style="5" bestFit="1" customWidth="1"/>
    <col min="5634" max="5634" width="24.85546875" style="5" bestFit="1" customWidth="1"/>
    <col min="5635" max="5635" width="26.28515625" style="5" customWidth="1"/>
    <col min="5636" max="5636" width="24.85546875" style="5" customWidth="1"/>
    <col min="5637" max="5637" width="25.5703125" style="5" customWidth="1"/>
    <col min="5638" max="5638" width="23.7109375" style="5" customWidth="1"/>
    <col min="5639" max="5639" width="9.140625" style="5" customWidth="1"/>
    <col min="5640" max="5640" width="14.28515625" style="5" bestFit="1" customWidth="1"/>
    <col min="5641" max="5887" width="9.140625" style="5" customWidth="1"/>
    <col min="5888" max="5888" width="5.140625" style="5"/>
    <col min="5889" max="5889" width="5.140625" style="5" bestFit="1" customWidth="1"/>
    <col min="5890" max="5890" width="24.85546875" style="5" bestFit="1" customWidth="1"/>
    <col min="5891" max="5891" width="26.28515625" style="5" customWidth="1"/>
    <col min="5892" max="5892" width="24.85546875" style="5" customWidth="1"/>
    <col min="5893" max="5893" width="25.5703125" style="5" customWidth="1"/>
    <col min="5894" max="5894" width="23.7109375" style="5" customWidth="1"/>
    <col min="5895" max="5895" width="9.140625" style="5" customWidth="1"/>
    <col min="5896" max="5896" width="14.28515625" style="5" bestFit="1" customWidth="1"/>
    <col min="5897" max="6143" width="9.140625" style="5" customWidth="1"/>
    <col min="6144" max="6144" width="5.140625" style="5"/>
    <col min="6145" max="6145" width="5.140625" style="5" bestFit="1" customWidth="1"/>
    <col min="6146" max="6146" width="24.85546875" style="5" bestFit="1" customWidth="1"/>
    <col min="6147" max="6147" width="26.28515625" style="5" customWidth="1"/>
    <col min="6148" max="6148" width="24.85546875" style="5" customWidth="1"/>
    <col min="6149" max="6149" width="25.5703125" style="5" customWidth="1"/>
    <col min="6150" max="6150" width="23.7109375" style="5" customWidth="1"/>
    <col min="6151" max="6151" width="9.140625" style="5" customWidth="1"/>
    <col min="6152" max="6152" width="14.28515625" style="5" bestFit="1" customWidth="1"/>
    <col min="6153" max="6399" width="9.140625" style="5" customWidth="1"/>
    <col min="6400" max="6400" width="5.140625" style="5"/>
    <col min="6401" max="6401" width="5.140625" style="5" bestFit="1" customWidth="1"/>
    <col min="6402" max="6402" width="24.85546875" style="5" bestFit="1" customWidth="1"/>
    <col min="6403" max="6403" width="26.28515625" style="5" customWidth="1"/>
    <col min="6404" max="6404" width="24.85546875" style="5" customWidth="1"/>
    <col min="6405" max="6405" width="25.5703125" style="5" customWidth="1"/>
    <col min="6406" max="6406" width="23.7109375" style="5" customWidth="1"/>
    <col min="6407" max="6407" width="9.140625" style="5" customWidth="1"/>
    <col min="6408" max="6408" width="14.28515625" style="5" bestFit="1" customWidth="1"/>
    <col min="6409" max="6655" width="9.140625" style="5" customWidth="1"/>
    <col min="6656" max="6656" width="5.140625" style="5"/>
    <col min="6657" max="6657" width="5.140625" style="5" bestFit="1" customWidth="1"/>
    <col min="6658" max="6658" width="24.85546875" style="5" bestFit="1" customWidth="1"/>
    <col min="6659" max="6659" width="26.28515625" style="5" customWidth="1"/>
    <col min="6660" max="6660" width="24.85546875" style="5" customWidth="1"/>
    <col min="6661" max="6661" width="25.5703125" style="5" customWidth="1"/>
    <col min="6662" max="6662" width="23.7109375" style="5" customWidth="1"/>
    <col min="6663" max="6663" width="9.140625" style="5" customWidth="1"/>
    <col min="6664" max="6664" width="14.28515625" style="5" bestFit="1" customWidth="1"/>
    <col min="6665" max="6911" width="9.140625" style="5" customWidth="1"/>
    <col min="6912" max="6912" width="5.140625" style="5"/>
    <col min="6913" max="6913" width="5.140625" style="5" bestFit="1" customWidth="1"/>
    <col min="6914" max="6914" width="24.85546875" style="5" bestFit="1" customWidth="1"/>
    <col min="6915" max="6915" width="26.28515625" style="5" customWidth="1"/>
    <col min="6916" max="6916" width="24.85546875" style="5" customWidth="1"/>
    <col min="6917" max="6917" width="25.5703125" style="5" customWidth="1"/>
    <col min="6918" max="6918" width="23.7109375" style="5" customWidth="1"/>
    <col min="6919" max="6919" width="9.140625" style="5" customWidth="1"/>
    <col min="6920" max="6920" width="14.28515625" style="5" bestFit="1" customWidth="1"/>
    <col min="6921" max="7167" width="9.140625" style="5" customWidth="1"/>
    <col min="7168" max="7168" width="5.140625" style="5"/>
    <col min="7169" max="7169" width="5.140625" style="5" bestFit="1" customWidth="1"/>
    <col min="7170" max="7170" width="24.85546875" style="5" bestFit="1" customWidth="1"/>
    <col min="7171" max="7171" width="26.28515625" style="5" customWidth="1"/>
    <col min="7172" max="7172" width="24.85546875" style="5" customWidth="1"/>
    <col min="7173" max="7173" width="25.5703125" style="5" customWidth="1"/>
    <col min="7174" max="7174" width="23.7109375" style="5" customWidth="1"/>
    <col min="7175" max="7175" width="9.140625" style="5" customWidth="1"/>
    <col min="7176" max="7176" width="14.28515625" style="5" bestFit="1" customWidth="1"/>
    <col min="7177" max="7423" width="9.140625" style="5" customWidth="1"/>
    <col min="7424" max="7424" width="5.140625" style="5"/>
    <col min="7425" max="7425" width="5.140625" style="5" bestFit="1" customWidth="1"/>
    <col min="7426" max="7426" width="24.85546875" style="5" bestFit="1" customWidth="1"/>
    <col min="7427" max="7427" width="26.28515625" style="5" customWidth="1"/>
    <col min="7428" max="7428" width="24.85546875" style="5" customWidth="1"/>
    <col min="7429" max="7429" width="25.5703125" style="5" customWidth="1"/>
    <col min="7430" max="7430" width="23.7109375" style="5" customWidth="1"/>
    <col min="7431" max="7431" width="9.140625" style="5" customWidth="1"/>
    <col min="7432" max="7432" width="14.28515625" style="5" bestFit="1" customWidth="1"/>
    <col min="7433" max="7679" width="9.140625" style="5" customWidth="1"/>
    <col min="7680" max="7680" width="5.140625" style="5"/>
    <col min="7681" max="7681" width="5.140625" style="5" bestFit="1" customWidth="1"/>
    <col min="7682" max="7682" width="24.85546875" style="5" bestFit="1" customWidth="1"/>
    <col min="7683" max="7683" width="26.28515625" style="5" customWidth="1"/>
    <col min="7684" max="7684" width="24.85546875" style="5" customWidth="1"/>
    <col min="7685" max="7685" width="25.5703125" style="5" customWidth="1"/>
    <col min="7686" max="7686" width="23.7109375" style="5" customWidth="1"/>
    <col min="7687" max="7687" width="9.140625" style="5" customWidth="1"/>
    <col min="7688" max="7688" width="14.28515625" style="5" bestFit="1" customWidth="1"/>
    <col min="7689" max="7935" width="9.140625" style="5" customWidth="1"/>
    <col min="7936" max="7936" width="5.140625" style="5"/>
    <col min="7937" max="7937" width="5.140625" style="5" bestFit="1" customWidth="1"/>
    <col min="7938" max="7938" width="24.85546875" style="5" bestFit="1" customWidth="1"/>
    <col min="7939" max="7939" width="26.28515625" style="5" customWidth="1"/>
    <col min="7940" max="7940" width="24.85546875" style="5" customWidth="1"/>
    <col min="7941" max="7941" width="25.5703125" style="5" customWidth="1"/>
    <col min="7942" max="7942" width="23.7109375" style="5" customWidth="1"/>
    <col min="7943" max="7943" width="9.140625" style="5" customWidth="1"/>
    <col min="7944" max="7944" width="14.28515625" style="5" bestFit="1" customWidth="1"/>
    <col min="7945" max="8191" width="9.140625" style="5" customWidth="1"/>
    <col min="8192" max="8192" width="5.140625" style="5"/>
    <col min="8193" max="8193" width="5.140625" style="5" bestFit="1" customWidth="1"/>
    <col min="8194" max="8194" width="24.85546875" style="5" bestFit="1" customWidth="1"/>
    <col min="8195" max="8195" width="26.28515625" style="5" customWidth="1"/>
    <col min="8196" max="8196" width="24.85546875" style="5" customWidth="1"/>
    <col min="8197" max="8197" width="25.5703125" style="5" customWidth="1"/>
    <col min="8198" max="8198" width="23.7109375" style="5" customWidth="1"/>
    <col min="8199" max="8199" width="9.140625" style="5" customWidth="1"/>
    <col min="8200" max="8200" width="14.28515625" style="5" bestFit="1" customWidth="1"/>
    <col min="8201" max="8447" width="9.140625" style="5" customWidth="1"/>
    <col min="8448" max="8448" width="5.140625" style="5"/>
    <col min="8449" max="8449" width="5.140625" style="5" bestFit="1" customWidth="1"/>
    <col min="8450" max="8450" width="24.85546875" style="5" bestFit="1" customWidth="1"/>
    <col min="8451" max="8451" width="26.28515625" style="5" customWidth="1"/>
    <col min="8452" max="8452" width="24.85546875" style="5" customWidth="1"/>
    <col min="8453" max="8453" width="25.5703125" style="5" customWidth="1"/>
    <col min="8454" max="8454" width="23.7109375" style="5" customWidth="1"/>
    <col min="8455" max="8455" width="9.140625" style="5" customWidth="1"/>
    <col min="8456" max="8456" width="14.28515625" style="5" bestFit="1" customWidth="1"/>
    <col min="8457" max="8703" width="9.140625" style="5" customWidth="1"/>
    <col min="8704" max="8704" width="5.140625" style="5"/>
    <col min="8705" max="8705" width="5.140625" style="5" bestFit="1" customWidth="1"/>
    <col min="8706" max="8706" width="24.85546875" style="5" bestFit="1" customWidth="1"/>
    <col min="8707" max="8707" width="26.28515625" style="5" customWidth="1"/>
    <col min="8708" max="8708" width="24.85546875" style="5" customWidth="1"/>
    <col min="8709" max="8709" width="25.5703125" style="5" customWidth="1"/>
    <col min="8710" max="8710" width="23.7109375" style="5" customWidth="1"/>
    <col min="8711" max="8711" width="9.140625" style="5" customWidth="1"/>
    <col min="8712" max="8712" width="14.28515625" style="5" bestFit="1" customWidth="1"/>
    <col min="8713" max="8959" width="9.140625" style="5" customWidth="1"/>
    <col min="8960" max="8960" width="5.140625" style="5"/>
    <col min="8961" max="8961" width="5.140625" style="5" bestFit="1" customWidth="1"/>
    <col min="8962" max="8962" width="24.85546875" style="5" bestFit="1" customWidth="1"/>
    <col min="8963" max="8963" width="26.28515625" style="5" customWidth="1"/>
    <col min="8964" max="8964" width="24.85546875" style="5" customWidth="1"/>
    <col min="8965" max="8965" width="25.5703125" style="5" customWidth="1"/>
    <col min="8966" max="8966" width="23.7109375" style="5" customWidth="1"/>
    <col min="8967" max="8967" width="9.140625" style="5" customWidth="1"/>
    <col min="8968" max="8968" width="14.28515625" style="5" bestFit="1" customWidth="1"/>
    <col min="8969" max="9215" width="9.140625" style="5" customWidth="1"/>
    <col min="9216" max="9216" width="5.140625" style="5"/>
    <col min="9217" max="9217" width="5.140625" style="5" bestFit="1" customWidth="1"/>
    <col min="9218" max="9218" width="24.85546875" style="5" bestFit="1" customWidth="1"/>
    <col min="9219" max="9219" width="26.28515625" style="5" customWidth="1"/>
    <col min="9220" max="9220" width="24.85546875" style="5" customWidth="1"/>
    <col min="9221" max="9221" width="25.5703125" style="5" customWidth="1"/>
    <col min="9222" max="9222" width="23.7109375" style="5" customWidth="1"/>
    <col min="9223" max="9223" width="9.140625" style="5" customWidth="1"/>
    <col min="9224" max="9224" width="14.28515625" style="5" bestFit="1" customWidth="1"/>
    <col min="9225" max="9471" width="9.140625" style="5" customWidth="1"/>
    <col min="9472" max="9472" width="5.140625" style="5"/>
    <col min="9473" max="9473" width="5.140625" style="5" bestFit="1" customWidth="1"/>
    <col min="9474" max="9474" width="24.85546875" style="5" bestFit="1" customWidth="1"/>
    <col min="9475" max="9475" width="26.28515625" style="5" customWidth="1"/>
    <col min="9476" max="9476" width="24.85546875" style="5" customWidth="1"/>
    <col min="9477" max="9477" width="25.5703125" style="5" customWidth="1"/>
    <col min="9478" max="9478" width="23.7109375" style="5" customWidth="1"/>
    <col min="9479" max="9479" width="9.140625" style="5" customWidth="1"/>
    <col min="9480" max="9480" width="14.28515625" style="5" bestFit="1" customWidth="1"/>
    <col min="9481" max="9727" width="9.140625" style="5" customWidth="1"/>
    <col min="9728" max="9728" width="5.140625" style="5"/>
    <col min="9729" max="9729" width="5.140625" style="5" bestFit="1" customWidth="1"/>
    <col min="9730" max="9730" width="24.85546875" style="5" bestFit="1" customWidth="1"/>
    <col min="9731" max="9731" width="26.28515625" style="5" customWidth="1"/>
    <col min="9732" max="9732" width="24.85546875" style="5" customWidth="1"/>
    <col min="9733" max="9733" width="25.5703125" style="5" customWidth="1"/>
    <col min="9734" max="9734" width="23.7109375" style="5" customWidth="1"/>
    <col min="9735" max="9735" width="9.140625" style="5" customWidth="1"/>
    <col min="9736" max="9736" width="14.28515625" style="5" bestFit="1" customWidth="1"/>
    <col min="9737" max="9983" width="9.140625" style="5" customWidth="1"/>
    <col min="9984" max="9984" width="5.140625" style="5"/>
    <col min="9985" max="9985" width="5.140625" style="5" bestFit="1" customWidth="1"/>
    <col min="9986" max="9986" width="24.85546875" style="5" bestFit="1" customWidth="1"/>
    <col min="9987" max="9987" width="26.28515625" style="5" customWidth="1"/>
    <col min="9988" max="9988" width="24.85546875" style="5" customWidth="1"/>
    <col min="9989" max="9989" width="25.5703125" style="5" customWidth="1"/>
    <col min="9990" max="9990" width="23.7109375" style="5" customWidth="1"/>
    <col min="9991" max="9991" width="9.140625" style="5" customWidth="1"/>
    <col min="9992" max="9992" width="14.28515625" style="5" bestFit="1" customWidth="1"/>
    <col min="9993" max="10239" width="9.140625" style="5" customWidth="1"/>
    <col min="10240" max="10240" width="5.140625" style="5"/>
    <col min="10241" max="10241" width="5.140625" style="5" bestFit="1" customWidth="1"/>
    <col min="10242" max="10242" width="24.85546875" style="5" bestFit="1" customWidth="1"/>
    <col min="10243" max="10243" width="26.28515625" style="5" customWidth="1"/>
    <col min="10244" max="10244" width="24.85546875" style="5" customWidth="1"/>
    <col min="10245" max="10245" width="25.5703125" style="5" customWidth="1"/>
    <col min="10246" max="10246" width="23.7109375" style="5" customWidth="1"/>
    <col min="10247" max="10247" width="9.140625" style="5" customWidth="1"/>
    <col min="10248" max="10248" width="14.28515625" style="5" bestFit="1" customWidth="1"/>
    <col min="10249" max="10495" width="9.140625" style="5" customWidth="1"/>
    <col min="10496" max="10496" width="5.140625" style="5"/>
    <col min="10497" max="10497" width="5.140625" style="5" bestFit="1" customWidth="1"/>
    <col min="10498" max="10498" width="24.85546875" style="5" bestFit="1" customWidth="1"/>
    <col min="10499" max="10499" width="26.28515625" style="5" customWidth="1"/>
    <col min="10500" max="10500" width="24.85546875" style="5" customWidth="1"/>
    <col min="10501" max="10501" width="25.5703125" style="5" customWidth="1"/>
    <col min="10502" max="10502" width="23.7109375" style="5" customWidth="1"/>
    <col min="10503" max="10503" width="9.140625" style="5" customWidth="1"/>
    <col min="10504" max="10504" width="14.28515625" style="5" bestFit="1" customWidth="1"/>
    <col min="10505" max="10751" width="9.140625" style="5" customWidth="1"/>
    <col min="10752" max="10752" width="5.140625" style="5"/>
    <col min="10753" max="10753" width="5.140625" style="5" bestFit="1" customWidth="1"/>
    <col min="10754" max="10754" width="24.85546875" style="5" bestFit="1" customWidth="1"/>
    <col min="10755" max="10755" width="26.28515625" style="5" customWidth="1"/>
    <col min="10756" max="10756" width="24.85546875" style="5" customWidth="1"/>
    <col min="10757" max="10757" width="25.5703125" style="5" customWidth="1"/>
    <col min="10758" max="10758" width="23.7109375" style="5" customWidth="1"/>
    <col min="10759" max="10759" width="9.140625" style="5" customWidth="1"/>
    <col min="10760" max="10760" width="14.28515625" style="5" bestFit="1" customWidth="1"/>
    <col min="10761" max="11007" width="9.140625" style="5" customWidth="1"/>
    <col min="11008" max="11008" width="5.140625" style="5"/>
    <col min="11009" max="11009" width="5.140625" style="5" bestFit="1" customWidth="1"/>
    <col min="11010" max="11010" width="24.85546875" style="5" bestFit="1" customWidth="1"/>
    <col min="11011" max="11011" width="26.28515625" style="5" customWidth="1"/>
    <col min="11012" max="11012" width="24.85546875" style="5" customWidth="1"/>
    <col min="11013" max="11013" width="25.5703125" style="5" customWidth="1"/>
    <col min="11014" max="11014" width="23.7109375" style="5" customWidth="1"/>
    <col min="11015" max="11015" width="9.140625" style="5" customWidth="1"/>
    <col min="11016" max="11016" width="14.28515625" style="5" bestFit="1" customWidth="1"/>
    <col min="11017" max="11263" width="9.140625" style="5" customWidth="1"/>
    <col min="11264" max="11264" width="5.140625" style="5"/>
    <col min="11265" max="11265" width="5.140625" style="5" bestFit="1" customWidth="1"/>
    <col min="11266" max="11266" width="24.85546875" style="5" bestFit="1" customWidth="1"/>
    <col min="11267" max="11267" width="26.28515625" style="5" customWidth="1"/>
    <col min="11268" max="11268" width="24.85546875" style="5" customWidth="1"/>
    <col min="11269" max="11269" width="25.5703125" style="5" customWidth="1"/>
    <col min="11270" max="11270" width="23.7109375" style="5" customWidth="1"/>
    <col min="11271" max="11271" width="9.140625" style="5" customWidth="1"/>
    <col min="11272" max="11272" width="14.28515625" style="5" bestFit="1" customWidth="1"/>
    <col min="11273" max="11519" width="9.140625" style="5" customWidth="1"/>
    <col min="11520" max="11520" width="5.140625" style="5"/>
    <col min="11521" max="11521" width="5.140625" style="5" bestFit="1" customWidth="1"/>
    <col min="11522" max="11522" width="24.85546875" style="5" bestFit="1" customWidth="1"/>
    <col min="11523" max="11523" width="26.28515625" style="5" customWidth="1"/>
    <col min="11524" max="11524" width="24.85546875" style="5" customWidth="1"/>
    <col min="11525" max="11525" width="25.5703125" style="5" customWidth="1"/>
    <col min="11526" max="11526" width="23.7109375" style="5" customWidth="1"/>
    <col min="11527" max="11527" width="9.140625" style="5" customWidth="1"/>
    <col min="11528" max="11528" width="14.28515625" style="5" bestFit="1" customWidth="1"/>
    <col min="11529" max="11775" width="9.140625" style="5" customWidth="1"/>
    <col min="11776" max="11776" width="5.140625" style="5"/>
    <col min="11777" max="11777" width="5.140625" style="5" bestFit="1" customWidth="1"/>
    <col min="11778" max="11778" width="24.85546875" style="5" bestFit="1" customWidth="1"/>
    <col min="11779" max="11779" width="26.28515625" style="5" customWidth="1"/>
    <col min="11780" max="11780" width="24.85546875" style="5" customWidth="1"/>
    <col min="11781" max="11781" width="25.5703125" style="5" customWidth="1"/>
    <col min="11782" max="11782" width="23.7109375" style="5" customWidth="1"/>
    <col min="11783" max="11783" width="9.140625" style="5" customWidth="1"/>
    <col min="11784" max="11784" width="14.28515625" style="5" bestFit="1" customWidth="1"/>
    <col min="11785" max="12031" width="9.140625" style="5" customWidth="1"/>
    <col min="12032" max="12032" width="5.140625" style="5"/>
    <col min="12033" max="12033" width="5.140625" style="5" bestFit="1" customWidth="1"/>
    <col min="12034" max="12034" width="24.85546875" style="5" bestFit="1" customWidth="1"/>
    <col min="12035" max="12035" width="26.28515625" style="5" customWidth="1"/>
    <col min="12036" max="12036" width="24.85546875" style="5" customWidth="1"/>
    <col min="12037" max="12037" width="25.5703125" style="5" customWidth="1"/>
    <col min="12038" max="12038" width="23.7109375" style="5" customWidth="1"/>
    <col min="12039" max="12039" width="9.140625" style="5" customWidth="1"/>
    <col min="12040" max="12040" width="14.28515625" style="5" bestFit="1" customWidth="1"/>
    <col min="12041" max="12287" width="9.140625" style="5" customWidth="1"/>
    <col min="12288" max="12288" width="5.140625" style="5"/>
    <col min="12289" max="12289" width="5.140625" style="5" bestFit="1" customWidth="1"/>
    <col min="12290" max="12290" width="24.85546875" style="5" bestFit="1" customWidth="1"/>
    <col min="12291" max="12291" width="26.28515625" style="5" customWidth="1"/>
    <col min="12292" max="12292" width="24.85546875" style="5" customWidth="1"/>
    <col min="12293" max="12293" width="25.5703125" style="5" customWidth="1"/>
    <col min="12294" max="12294" width="23.7109375" style="5" customWidth="1"/>
    <col min="12295" max="12295" width="9.140625" style="5" customWidth="1"/>
    <col min="12296" max="12296" width="14.28515625" style="5" bestFit="1" customWidth="1"/>
    <col min="12297" max="12543" width="9.140625" style="5" customWidth="1"/>
    <col min="12544" max="12544" width="5.140625" style="5"/>
    <col min="12545" max="12545" width="5.140625" style="5" bestFit="1" customWidth="1"/>
    <col min="12546" max="12546" width="24.85546875" style="5" bestFit="1" customWidth="1"/>
    <col min="12547" max="12547" width="26.28515625" style="5" customWidth="1"/>
    <col min="12548" max="12548" width="24.85546875" style="5" customWidth="1"/>
    <col min="12549" max="12549" width="25.5703125" style="5" customWidth="1"/>
    <col min="12550" max="12550" width="23.7109375" style="5" customWidth="1"/>
    <col min="12551" max="12551" width="9.140625" style="5" customWidth="1"/>
    <col min="12552" max="12552" width="14.28515625" style="5" bestFit="1" customWidth="1"/>
    <col min="12553" max="12799" width="9.140625" style="5" customWidth="1"/>
    <col min="12800" max="12800" width="5.140625" style="5"/>
    <col min="12801" max="12801" width="5.140625" style="5" bestFit="1" customWidth="1"/>
    <col min="12802" max="12802" width="24.85546875" style="5" bestFit="1" customWidth="1"/>
    <col min="12803" max="12803" width="26.28515625" style="5" customWidth="1"/>
    <col min="12804" max="12804" width="24.85546875" style="5" customWidth="1"/>
    <col min="12805" max="12805" width="25.5703125" style="5" customWidth="1"/>
    <col min="12806" max="12806" width="23.7109375" style="5" customWidth="1"/>
    <col min="12807" max="12807" width="9.140625" style="5" customWidth="1"/>
    <col min="12808" max="12808" width="14.28515625" style="5" bestFit="1" customWidth="1"/>
    <col min="12809" max="13055" width="9.140625" style="5" customWidth="1"/>
    <col min="13056" max="13056" width="5.140625" style="5"/>
    <col min="13057" max="13057" width="5.140625" style="5" bestFit="1" customWidth="1"/>
    <col min="13058" max="13058" width="24.85546875" style="5" bestFit="1" customWidth="1"/>
    <col min="13059" max="13059" width="26.28515625" style="5" customWidth="1"/>
    <col min="13060" max="13060" width="24.85546875" style="5" customWidth="1"/>
    <col min="13061" max="13061" width="25.5703125" style="5" customWidth="1"/>
    <col min="13062" max="13062" width="23.7109375" style="5" customWidth="1"/>
    <col min="13063" max="13063" width="9.140625" style="5" customWidth="1"/>
    <col min="13064" max="13064" width="14.28515625" style="5" bestFit="1" customWidth="1"/>
    <col min="13065" max="13311" width="9.140625" style="5" customWidth="1"/>
    <col min="13312" max="13312" width="5.140625" style="5"/>
    <col min="13313" max="13313" width="5.140625" style="5" bestFit="1" customWidth="1"/>
    <col min="13314" max="13314" width="24.85546875" style="5" bestFit="1" customWidth="1"/>
    <col min="13315" max="13315" width="26.28515625" style="5" customWidth="1"/>
    <col min="13316" max="13316" width="24.85546875" style="5" customWidth="1"/>
    <col min="13317" max="13317" width="25.5703125" style="5" customWidth="1"/>
    <col min="13318" max="13318" width="23.7109375" style="5" customWidth="1"/>
    <col min="13319" max="13319" width="9.140625" style="5" customWidth="1"/>
    <col min="13320" max="13320" width="14.28515625" style="5" bestFit="1" customWidth="1"/>
    <col min="13321" max="13567" width="9.140625" style="5" customWidth="1"/>
    <col min="13568" max="13568" width="5.140625" style="5"/>
    <col min="13569" max="13569" width="5.140625" style="5" bestFit="1" customWidth="1"/>
    <col min="13570" max="13570" width="24.85546875" style="5" bestFit="1" customWidth="1"/>
    <col min="13571" max="13571" width="26.28515625" style="5" customWidth="1"/>
    <col min="13572" max="13572" width="24.85546875" style="5" customWidth="1"/>
    <col min="13573" max="13573" width="25.5703125" style="5" customWidth="1"/>
    <col min="13574" max="13574" width="23.7109375" style="5" customWidth="1"/>
    <col min="13575" max="13575" width="9.140625" style="5" customWidth="1"/>
    <col min="13576" max="13576" width="14.28515625" style="5" bestFit="1" customWidth="1"/>
    <col min="13577" max="13823" width="9.140625" style="5" customWidth="1"/>
    <col min="13824" max="13824" width="5.140625" style="5"/>
    <col min="13825" max="13825" width="5.140625" style="5" bestFit="1" customWidth="1"/>
    <col min="13826" max="13826" width="24.85546875" style="5" bestFit="1" customWidth="1"/>
    <col min="13827" max="13827" width="26.28515625" style="5" customWidth="1"/>
    <col min="13828" max="13828" width="24.85546875" style="5" customWidth="1"/>
    <col min="13829" max="13829" width="25.5703125" style="5" customWidth="1"/>
    <col min="13830" max="13830" width="23.7109375" style="5" customWidth="1"/>
    <col min="13831" max="13831" width="9.140625" style="5" customWidth="1"/>
    <col min="13832" max="13832" width="14.28515625" style="5" bestFit="1" customWidth="1"/>
    <col min="13833" max="14079" width="9.140625" style="5" customWidth="1"/>
    <col min="14080" max="14080" width="5.140625" style="5"/>
    <col min="14081" max="14081" width="5.140625" style="5" bestFit="1" customWidth="1"/>
    <col min="14082" max="14082" width="24.85546875" style="5" bestFit="1" customWidth="1"/>
    <col min="14083" max="14083" width="26.28515625" style="5" customWidth="1"/>
    <col min="14084" max="14084" width="24.85546875" style="5" customWidth="1"/>
    <col min="14085" max="14085" width="25.5703125" style="5" customWidth="1"/>
    <col min="14086" max="14086" width="23.7109375" style="5" customWidth="1"/>
    <col min="14087" max="14087" width="9.140625" style="5" customWidth="1"/>
    <col min="14088" max="14088" width="14.28515625" style="5" bestFit="1" customWidth="1"/>
    <col min="14089" max="14335" width="9.140625" style="5" customWidth="1"/>
    <col min="14336" max="14336" width="5.140625" style="5"/>
    <col min="14337" max="14337" width="5.140625" style="5" bestFit="1" customWidth="1"/>
    <col min="14338" max="14338" width="24.85546875" style="5" bestFit="1" customWidth="1"/>
    <col min="14339" max="14339" width="26.28515625" style="5" customWidth="1"/>
    <col min="14340" max="14340" width="24.85546875" style="5" customWidth="1"/>
    <col min="14341" max="14341" width="25.5703125" style="5" customWidth="1"/>
    <col min="14342" max="14342" width="23.7109375" style="5" customWidth="1"/>
    <col min="14343" max="14343" width="9.140625" style="5" customWidth="1"/>
    <col min="14344" max="14344" width="14.28515625" style="5" bestFit="1" customWidth="1"/>
    <col min="14345" max="14591" width="9.140625" style="5" customWidth="1"/>
    <col min="14592" max="14592" width="5.140625" style="5"/>
    <col min="14593" max="14593" width="5.140625" style="5" bestFit="1" customWidth="1"/>
    <col min="14594" max="14594" width="24.85546875" style="5" bestFit="1" customWidth="1"/>
    <col min="14595" max="14595" width="26.28515625" style="5" customWidth="1"/>
    <col min="14596" max="14596" width="24.85546875" style="5" customWidth="1"/>
    <col min="14597" max="14597" width="25.5703125" style="5" customWidth="1"/>
    <col min="14598" max="14598" width="23.7109375" style="5" customWidth="1"/>
    <col min="14599" max="14599" width="9.140625" style="5" customWidth="1"/>
    <col min="14600" max="14600" width="14.28515625" style="5" bestFit="1" customWidth="1"/>
    <col min="14601" max="14847" width="9.140625" style="5" customWidth="1"/>
    <col min="14848" max="14848" width="5.140625" style="5"/>
    <col min="14849" max="14849" width="5.140625" style="5" bestFit="1" customWidth="1"/>
    <col min="14850" max="14850" width="24.85546875" style="5" bestFit="1" customWidth="1"/>
    <col min="14851" max="14851" width="26.28515625" style="5" customWidth="1"/>
    <col min="14852" max="14852" width="24.85546875" style="5" customWidth="1"/>
    <col min="14853" max="14853" width="25.5703125" style="5" customWidth="1"/>
    <col min="14854" max="14854" width="23.7109375" style="5" customWidth="1"/>
    <col min="14855" max="14855" width="9.140625" style="5" customWidth="1"/>
    <col min="14856" max="14856" width="14.28515625" style="5" bestFit="1" customWidth="1"/>
    <col min="14857" max="15103" width="9.140625" style="5" customWidth="1"/>
    <col min="15104" max="15104" width="5.140625" style="5"/>
    <col min="15105" max="15105" width="5.140625" style="5" bestFit="1" customWidth="1"/>
    <col min="15106" max="15106" width="24.85546875" style="5" bestFit="1" customWidth="1"/>
    <col min="15107" max="15107" width="26.28515625" style="5" customWidth="1"/>
    <col min="15108" max="15108" width="24.85546875" style="5" customWidth="1"/>
    <col min="15109" max="15109" width="25.5703125" style="5" customWidth="1"/>
    <col min="15110" max="15110" width="23.7109375" style="5" customWidth="1"/>
    <col min="15111" max="15111" width="9.140625" style="5" customWidth="1"/>
    <col min="15112" max="15112" width="14.28515625" style="5" bestFit="1" customWidth="1"/>
    <col min="15113" max="15359" width="9.140625" style="5" customWidth="1"/>
    <col min="15360" max="15360" width="5.140625" style="5"/>
    <col min="15361" max="15361" width="5.140625" style="5" bestFit="1" customWidth="1"/>
    <col min="15362" max="15362" width="24.85546875" style="5" bestFit="1" customWidth="1"/>
    <col min="15363" max="15363" width="26.28515625" style="5" customWidth="1"/>
    <col min="15364" max="15364" width="24.85546875" style="5" customWidth="1"/>
    <col min="15365" max="15365" width="25.5703125" style="5" customWidth="1"/>
    <col min="15366" max="15366" width="23.7109375" style="5" customWidth="1"/>
    <col min="15367" max="15367" width="9.140625" style="5" customWidth="1"/>
    <col min="15368" max="15368" width="14.28515625" style="5" bestFit="1" customWidth="1"/>
    <col min="15369" max="15615" width="9.140625" style="5" customWidth="1"/>
    <col min="15616" max="15616" width="5.140625" style="5"/>
    <col min="15617" max="15617" width="5.140625" style="5" bestFit="1" customWidth="1"/>
    <col min="15618" max="15618" width="24.85546875" style="5" bestFit="1" customWidth="1"/>
    <col min="15619" max="15619" width="26.28515625" style="5" customWidth="1"/>
    <col min="15620" max="15620" width="24.85546875" style="5" customWidth="1"/>
    <col min="15621" max="15621" width="25.5703125" style="5" customWidth="1"/>
    <col min="15622" max="15622" width="23.7109375" style="5" customWidth="1"/>
    <col min="15623" max="15623" width="9.140625" style="5" customWidth="1"/>
    <col min="15624" max="15624" width="14.28515625" style="5" bestFit="1" customWidth="1"/>
    <col min="15625" max="15871" width="9.140625" style="5" customWidth="1"/>
    <col min="15872" max="15872" width="5.140625" style="5"/>
    <col min="15873" max="15873" width="5.140625" style="5" bestFit="1" customWidth="1"/>
    <col min="15874" max="15874" width="24.85546875" style="5" bestFit="1" customWidth="1"/>
    <col min="15875" max="15875" width="26.28515625" style="5" customWidth="1"/>
    <col min="15876" max="15876" width="24.85546875" style="5" customWidth="1"/>
    <col min="15877" max="15877" width="25.5703125" style="5" customWidth="1"/>
    <col min="15878" max="15878" width="23.7109375" style="5" customWidth="1"/>
    <col min="15879" max="15879" width="9.140625" style="5" customWidth="1"/>
    <col min="15880" max="15880" width="14.28515625" style="5" bestFit="1" customWidth="1"/>
    <col min="15881" max="16127" width="9.140625" style="5" customWidth="1"/>
    <col min="16128" max="16128" width="5.140625" style="5"/>
    <col min="16129" max="16129" width="5.140625" style="5" bestFit="1" customWidth="1"/>
    <col min="16130" max="16130" width="24.85546875" style="5" bestFit="1" customWidth="1"/>
    <col min="16131" max="16131" width="26.28515625" style="5" customWidth="1"/>
    <col min="16132" max="16132" width="24.85546875" style="5" customWidth="1"/>
    <col min="16133" max="16133" width="25.5703125" style="5" customWidth="1"/>
    <col min="16134" max="16134" width="23.7109375" style="5" customWidth="1"/>
    <col min="16135" max="16135" width="9.140625" style="5" customWidth="1"/>
    <col min="16136" max="16136" width="14.28515625" style="5" bestFit="1" customWidth="1"/>
    <col min="16137" max="16383" width="9.140625" style="5" customWidth="1"/>
    <col min="16384" max="16384" width="5.140625" style="5"/>
  </cols>
  <sheetData>
    <row r="1" spans="1:7" ht="18.75">
      <c r="A1" s="65" t="s">
        <v>8</v>
      </c>
      <c r="B1" s="65"/>
      <c r="C1" s="65"/>
      <c r="D1" s="65"/>
      <c r="E1" s="65"/>
      <c r="F1" s="65"/>
    </row>
    <row r="3" spans="1:7" ht="15.75">
      <c r="A3" s="66" t="s">
        <v>9</v>
      </c>
      <c r="B3" s="66"/>
      <c r="C3" s="66"/>
      <c r="D3" s="66"/>
      <c r="E3" s="66"/>
      <c r="F3" s="66"/>
      <c r="G3" s="7"/>
    </row>
    <row r="4" spans="1:7" ht="15.75">
      <c r="A4" s="66" t="s">
        <v>10</v>
      </c>
      <c r="B4" s="67" t="s">
        <v>11</v>
      </c>
      <c r="C4" s="66" t="s">
        <v>12</v>
      </c>
      <c r="D4" s="66" t="s">
        <v>13</v>
      </c>
      <c r="E4" s="66"/>
      <c r="F4" s="66"/>
      <c r="G4" s="7"/>
    </row>
    <row r="5" spans="1:7" ht="15.75">
      <c r="A5" s="66"/>
      <c r="B5" s="67"/>
      <c r="C5" s="66"/>
      <c r="D5" s="8">
        <v>1</v>
      </c>
      <c r="E5" s="8">
        <v>2</v>
      </c>
      <c r="F5" s="8">
        <v>3</v>
      </c>
      <c r="G5" s="7"/>
    </row>
    <row r="6" spans="1:7" ht="15.75">
      <c r="A6" s="8" t="s">
        <v>14</v>
      </c>
      <c r="B6" s="9" t="s">
        <v>15</v>
      </c>
      <c r="C6" s="10"/>
      <c r="D6" s="11"/>
      <c r="E6" s="11"/>
      <c r="F6" s="11"/>
      <c r="G6" s="7" t="s">
        <v>16</v>
      </c>
    </row>
    <row r="7" spans="1:7" ht="47.25">
      <c r="A7" s="11">
        <v>1</v>
      </c>
      <c r="B7" s="12" t="s">
        <v>17</v>
      </c>
      <c r="C7" s="13" t="s">
        <v>85</v>
      </c>
      <c r="D7" s="13" t="s">
        <v>85</v>
      </c>
      <c r="E7" s="13" t="s">
        <v>85</v>
      </c>
      <c r="F7" s="13" t="s">
        <v>85</v>
      </c>
      <c r="G7" s="7"/>
    </row>
    <row r="8" spans="1:7" ht="15.75">
      <c r="A8" s="10">
        <v>2</v>
      </c>
      <c r="B8" s="12" t="s">
        <v>18</v>
      </c>
      <c r="C8" s="13" t="s">
        <v>86</v>
      </c>
      <c r="D8" s="13" t="s">
        <v>86</v>
      </c>
      <c r="E8" s="13" t="s">
        <v>86</v>
      </c>
      <c r="F8" s="13" t="s">
        <v>86</v>
      </c>
      <c r="G8" s="7"/>
    </row>
    <row r="9" spans="1:7" ht="15.75">
      <c r="A9" s="10">
        <v>3</v>
      </c>
      <c r="B9" s="12" t="s">
        <v>19</v>
      </c>
      <c r="C9" s="14" t="s">
        <v>20</v>
      </c>
      <c r="D9" s="14" t="s">
        <v>20</v>
      </c>
      <c r="E9" s="14" t="s">
        <v>20</v>
      </c>
      <c r="F9" s="14" t="s">
        <v>20</v>
      </c>
      <c r="G9" s="7"/>
    </row>
    <row r="10" spans="1:7" ht="47.25">
      <c r="A10" s="11">
        <v>4</v>
      </c>
      <c r="B10" s="15" t="s">
        <v>21</v>
      </c>
      <c r="C10" s="13" t="s">
        <v>85</v>
      </c>
      <c r="D10" s="13" t="s">
        <v>85</v>
      </c>
      <c r="E10" s="13" t="s">
        <v>85</v>
      </c>
      <c r="F10" s="13" t="s">
        <v>85</v>
      </c>
      <c r="G10" s="7"/>
    </row>
    <row r="11" spans="1:7" ht="15.75">
      <c r="A11" s="10">
        <v>5</v>
      </c>
      <c r="B11" s="12" t="s">
        <v>22</v>
      </c>
      <c r="C11" s="16">
        <v>192</v>
      </c>
      <c r="D11" s="16">
        <v>108</v>
      </c>
      <c r="E11" s="16">
        <v>105</v>
      </c>
      <c r="F11" s="16">
        <v>110</v>
      </c>
      <c r="G11" s="7"/>
    </row>
    <row r="12" spans="1:7" ht="15.75">
      <c r="A12" s="10">
        <v>6</v>
      </c>
      <c r="B12" s="12" t="s">
        <v>23</v>
      </c>
      <c r="C12" s="16">
        <v>9</v>
      </c>
      <c r="D12" s="16">
        <v>5</v>
      </c>
      <c r="E12" s="16">
        <v>5</v>
      </c>
      <c r="F12" s="16">
        <v>5</v>
      </c>
      <c r="G12" s="7"/>
    </row>
    <row r="13" spans="1:7" ht="15.75">
      <c r="A13" s="10">
        <v>7</v>
      </c>
      <c r="B13" s="12" t="s">
        <v>24</v>
      </c>
      <c r="C13" s="16">
        <f>C11/C12</f>
        <v>21.333333333333332</v>
      </c>
      <c r="D13" s="16">
        <f>D11/D12</f>
        <v>21.6</v>
      </c>
      <c r="E13" s="16">
        <f>E11/E12</f>
        <v>21</v>
      </c>
      <c r="F13" s="16">
        <f>F11/F12</f>
        <v>22</v>
      </c>
      <c r="G13" s="7"/>
    </row>
    <row r="14" spans="1:7" ht="15.75">
      <c r="A14" s="10">
        <v>8</v>
      </c>
      <c r="B14" s="12" t="s">
        <v>25</v>
      </c>
      <c r="C14" s="16">
        <v>2</v>
      </c>
      <c r="D14" s="16">
        <v>1</v>
      </c>
      <c r="E14" s="16">
        <v>1</v>
      </c>
      <c r="F14" s="16">
        <v>1</v>
      </c>
      <c r="G14" s="7"/>
    </row>
    <row r="15" spans="1:7" ht="15.75">
      <c r="A15" s="10">
        <v>9</v>
      </c>
      <c r="B15" s="12" t="s">
        <v>26</v>
      </c>
      <c r="C15" s="11" t="s">
        <v>87</v>
      </c>
      <c r="D15" s="11" t="s">
        <v>87</v>
      </c>
      <c r="E15" s="11" t="s">
        <v>87</v>
      </c>
      <c r="F15" s="11" t="s">
        <v>87</v>
      </c>
      <c r="G15" s="7"/>
    </row>
    <row r="16" spans="1:7" ht="15.75">
      <c r="A16" s="10">
        <v>10</v>
      </c>
      <c r="B16" s="12" t="s">
        <v>27</v>
      </c>
      <c r="C16" s="10" t="s">
        <v>88</v>
      </c>
      <c r="D16" s="10" t="s">
        <v>88</v>
      </c>
      <c r="E16" s="10" t="s">
        <v>88</v>
      </c>
      <c r="F16" s="10" t="s">
        <v>88</v>
      </c>
      <c r="G16" s="7"/>
    </row>
    <row r="17" spans="1:8" ht="15.75">
      <c r="A17" s="10">
        <v>11</v>
      </c>
      <c r="B17" s="12" t="s">
        <v>28</v>
      </c>
      <c r="C17" s="10" t="s">
        <v>29</v>
      </c>
      <c r="D17" s="10" t="s">
        <v>29</v>
      </c>
      <c r="E17" s="10" t="s">
        <v>29</v>
      </c>
      <c r="F17" s="10" t="s">
        <v>29</v>
      </c>
      <c r="G17" s="7"/>
    </row>
    <row r="18" spans="1:8" ht="15.75">
      <c r="A18" s="10">
        <v>12</v>
      </c>
      <c r="B18" s="12" t="s">
        <v>30</v>
      </c>
      <c r="C18" s="10" t="s">
        <v>89</v>
      </c>
      <c r="D18" s="10" t="s">
        <v>89</v>
      </c>
      <c r="E18" s="10" t="s">
        <v>89</v>
      </c>
      <c r="F18" s="10" t="s">
        <v>89</v>
      </c>
      <c r="G18" s="7"/>
    </row>
    <row r="19" spans="1:8" ht="15.75">
      <c r="A19" s="8" t="s">
        <v>31</v>
      </c>
      <c r="B19" s="9" t="s">
        <v>32</v>
      </c>
      <c r="C19" s="10"/>
      <c r="D19" s="10"/>
      <c r="E19" s="10"/>
      <c r="F19" s="10"/>
      <c r="G19" s="7"/>
    </row>
    <row r="20" spans="1:8" ht="15.75">
      <c r="A20" s="10">
        <v>1</v>
      </c>
      <c r="B20" s="12" t="s">
        <v>33</v>
      </c>
      <c r="C20" s="10"/>
      <c r="D20" s="17" t="s">
        <v>34</v>
      </c>
      <c r="E20" s="17" t="s">
        <v>35</v>
      </c>
      <c r="F20" s="17" t="s">
        <v>35</v>
      </c>
      <c r="G20" s="7"/>
    </row>
    <row r="21" spans="1:8" ht="31.5">
      <c r="A21" s="10">
        <v>2</v>
      </c>
      <c r="B21" s="12" t="s">
        <v>36</v>
      </c>
      <c r="C21" s="10"/>
      <c r="D21" s="18">
        <v>1500000000</v>
      </c>
      <c r="E21" s="18">
        <v>1450000000</v>
      </c>
      <c r="F21" s="18">
        <v>1550000000</v>
      </c>
      <c r="G21" s="7"/>
    </row>
    <row r="22" spans="1:8" ht="15.75">
      <c r="A22" s="10">
        <v>3</v>
      </c>
      <c r="B22" s="12" t="s">
        <v>37</v>
      </c>
      <c r="C22" s="10"/>
      <c r="D22" s="18"/>
      <c r="E22" s="18">
        <f>E21</f>
        <v>1450000000</v>
      </c>
      <c r="F22" s="18">
        <f>F21</f>
        <v>1550000000</v>
      </c>
      <c r="G22" s="7"/>
    </row>
    <row r="23" spans="1:8" ht="31.5">
      <c r="A23" s="10">
        <v>4</v>
      </c>
      <c r="B23" s="12" t="s">
        <v>38</v>
      </c>
      <c r="C23" s="19"/>
      <c r="D23" s="18"/>
      <c r="E23" s="18"/>
      <c r="F23" s="18"/>
      <c r="G23" s="7"/>
      <c r="H23" s="20"/>
    </row>
    <row r="24" spans="1:8" ht="15.75">
      <c r="A24" s="10">
        <v>5</v>
      </c>
      <c r="B24" s="12" t="s">
        <v>39</v>
      </c>
      <c r="C24" s="10"/>
      <c r="D24" s="18">
        <f>IF(D20="Đã giao dịch",(D21-D23),(D22-D23))</f>
        <v>1500000000</v>
      </c>
      <c r="E24" s="18">
        <f>IF(E20="Đã giao dịch",(E21-E23),(E22-E23))</f>
        <v>1450000000</v>
      </c>
      <c r="F24" s="18">
        <f>IF(F20="Đã giao dịch",(F21-F23),(F22-F23))</f>
        <v>1550000000</v>
      </c>
      <c r="G24" s="7"/>
    </row>
    <row r="25" spans="1:8" ht="15.75">
      <c r="A25" s="10">
        <v>6</v>
      </c>
      <c r="B25" s="12" t="s">
        <v>40</v>
      </c>
      <c r="C25" s="10" t="s">
        <v>41</v>
      </c>
      <c r="D25" s="21">
        <f>D24/D11</f>
        <v>13888888.888888888</v>
      </c>
      <c r="E25" s="21">
        <f>E24/E11</f>
        <v>13809523.80952381</v>
      </c>
      <c r="F25" s="21">
        <f>F24/F11</f>
        <v>14090909.090909092</v>
      </c>
      <c r="G25" s="7"/>
    </row>
    <row r="26" spans="1:8" ht="15.75">
      <c r="A26" s="66" t="s">
        <v>42</v>
      </c>
      <c r="B26" s="66"/>
      <c r="C26" s="66"/>
      <c r="D26" s="66"/>
      <c r="E26" s="66"/>
      <c r="F26" s="66"/>
      <c r="G26" s="7"/>
    </row>
    <row r="27" spans="1:8" ht="15.75">
      <c r="A27" s="8" t="s">
        <v>10</v>
      </c>
      <c r="B27" s="9" t="s">
        <v>43</v>
      </c>
      <c r="C27" s="8" t="s">
        <v>44</v>
      </c>
      <c r="D27" s="8" t="s">
        <v>45</v>
      </c>
      <c r="E27" s="8" t="s">
        <v>46</v>
      </c>
      <c r="F27" s="8" t="s">
        <v>47</v>
      </c>
      <c r="G27" s="7"/>
    </row>
    <row r="28" spans="1:8" ht="15.75">
      <c r="A28" s="8" t="s">
        <v>48</v>
      </c>
      <c r="B28" s="9" t="s">
        <v>49</v>
      </c>
      <c r="C28" s="10"/>
      <c r="D28" s="22">
        <f>D25</f>
        <v>13888888.888888888</v>
      </c>
      <c r="E28" s="22">
        <f>E25</f>
        <v>13809523.80952381</v>
      </c>
      <c r="F28" s="22">
        <f>F25</f>
        <v>14090909.090909092</v>
      </c>
      <c r="G28" s="7"/>
    </row>
    <row r="29" spans="1:8" ht="31.5">
      <c r="A29" s="8" t="s">
        <v>31</v>
      </c>
      <c r="B29" s="9" t="s">
        <v>50</v>
      </c>
      <c r="C29" s="10"/>
      <c r="D29" s="10"/>
      <c r="E29" s="10"/>
      <c r="F29" s="10"/>
      <c r="G29" s="7"/>
    </row>
    <row r="30" spans="1:8" ht="31.5">
      <c r="A30" s="68">
        <v>1</v>
      </c>
      <c r="B30" s="9" t="s">
        <v>51</v>
      </c>
      <c r="C30" s="8" t="str">
        <f>C9</f>
        <v>Giấy Chứng nhận QSDĐ</v>
      </c>
      <c r="D30" s="8" t="str">
        <f>D9</f>
        <v>Giấy Chứng nhận QSDĐ</v>
      </c>
      <c r="E30" s="8" t="str">
        <f>E9</f>
        <v>Giấy Chứng nhận QSDĐ</v>
      </c>
      <c r="F30" s="8" t="str">
        <f>F9</f>
        <v>Giấy Chứng nhận QSDĐ</v>
      </c>
      <c r="G30" s="7"/>
    </row>
    <row r="31" spans="1:8" ht="15.75">
      <c r="A31" s="69"/>
      <c r="B31" s="9" t="s">
        <v>52</v>
      </c>
      <c r="C31" s="8" t="s">
        <v>53</v>
      </c>
      <c r="D31" s="8" t="s">
        <v>53</v>
      </c>
      <c r="E31" s="8" t="s">
        <v>53</v>
      </c>
      <c r="F31" s="8" t="s">
        <v>53</v>
      </c>
      <c r="G31" s="7"/>
    </row>
    <row r="32" spans="1:8" ht="15.75">
      <c r="A32" s="69"/>
      <c r="B32" s="12" t="s">
        <v>54</v>
      </c>
      <c r="C32" s="23">
        <v>1</v>
      </c>
      <c r="D32" s="23">
        <v>1</v>
      </c>
      <c r="E32" s="23">
        <v>1</v>
      </c>
      <c r="F32" s="23">
        <v>1</v>
      </c>
      <c r="G32" s="7"/>
    </row>
    <row r="33" spans="1:7" ht="15.75">
      <c r="A33" s="69"/>
      <c r="B33" s="12" t="s">
        <v>55</v>
      </c>
      <c r="C33" s="10"/>
      <c r="D33" s="24">
        <f>+($C$32-D32)</f>
        <v>0</v>
      </c>
      <c r="E33" s="24">
        <f>+($C$32-E32)</f>
        <v>0</v>
      </c>
      <c r="F33" s="24">
        <f>+($C$32-F32)</f>
        <v>0</v>
      </c>
      <c r="G33" s="7"/>
    </row>
    <row r="34" spans="1:7" ht="15.75">
      <c r="A34" s="69"/>
      <c r="B34" s="12" t="s">
        <v>56</v>
      </c>
      <c r="C34" s="8"/>
      <c r="D34" s="25">
        <f>D28*D33</f>
        <v>0</v>
      </c>
      <c r="E34" s="25">
        <f>E28*E33</f>
        <v>0</v>
      </c>
      <c r="F34" s="25">
        <f>F28*F33</f>
        <v>0</v>
      </c>
      <c r="G34" s="7"/>
    </row>
    <row r="35" spans="1:7" ht="15.75">
      <c r="A35" s="70"/>
      <c r="B35" s="12" t="s">
        <v>57</v>
      </c>
      <c r="C35" s="8"/>
      <c r="D35" s="26">
        <f>D28+D34</f>
        <v>13888888.888888888</v>
      </c>
      <c r="E35" s="26">
        <f>E28+E34</f>
        <v>13809523.80952381</v>
      </c>
      <c r="F35" s="26">
        <f>F28+F34</f>
        <v>14090909.090909092</v>
      </c>
      <c r="G35" s="7"/>
    </row>
    <row r="36" spans="1:7" ht="47.25">
      <c r="A36" s="73">
        <v>2</v>
      </c>
      <c r="B36" s="9" t="s">
        <v>58</v>
      </c>
      <c r="C36" s="27" t="str">
        <f>C10</f>
        <v>Ấp Bà Điều, xã Lý Văn Lâm, thành phố Cà Mau,Cà Mau</v>
      </c>
      <c r="D36" s="27" t="str">
        <f>D10</f>
        <v>Ấp Bà Điều, xã Lý Văn Lâm, thành phố Cà Mau,Cà Mau</v>
      </c>
      <c r="E36" s="27" t="str">
        <f>E10</f>
        <v>Ấp Bà Điều, xã Lý Văn Lâm, thành phố Cà Mau,Cà Mau</v>
      </c>
      <c r="F36" s="27" t="str">
        <f>F10</f>
        <v>Ấp Bà Điều, xã Lý Văn Lâm, thành phố Cà Mau,Cà Mau</v>
      </c>
      <c r="G36" s="7"/>
    </row>
    <row r="37" spans="1:7" ht="15.75">
      <c r="A37" s="74"/>
      <c r="B37" s="9" t="s">
        <v>52</v>
      </c>
      <c r="C37" s="8" t="s">
        <v>59</v>
      </c>
      <c r="D37" s="8" t="s">
        <v>53</v>
      </c>
      <c r="E37" s="8" t="s">
        <v>53</v>
      </c>
      <c r="F37" s="8" t="s">
        <v>53</v>
      </c>
      <c r="G37" s="7"/>
    </row>
    <row r="38" spans="1:7" ht="15.75">
      <c r="A38" s="74"/>
      <c r="B38" s="12" t="s">
        <v>54</v>
      </c>
      <c r="C38" s="23">
        <v>1</v>
      </c>
      <c r="D38" s="23">
        <v>1</v>
      </c>
      <c r="E38" s="23">
        <v>1</v>
      </c>
      <c r="F38" s="23">
        <v>1</v>
      </c>
      <c r="G38" s="7"/>
    </row>
    <row r="39" spans="1:7" ht="15.75">
      <c r="A39" s="74"/>
      <c r="B39" s="12" t="s">
        <v>55</v>
      </c>
      <c r="C39" s="10"/>
      <c r="D39" s="24">
        <f>($C$38-D38)</f>
        <v>0</v>
      </c>
      <c r="E39" s="24">
        <f>($C$38-E38)</f>
        <v>0</v>
      </c>
      <c r="F39" s="24">
        <f>($C$38-F38)</f>
        <v>0</v>
      </c>
      <c r="G39" s="7"/>
    </row>
    <row r="40" spans="1:7" ht="15.75">
      <c r="A40" s="74"/>
      <c r="B40" s="12" t="s">
        <v>56</v>
      </c>
      <c r="C40" s="8"/>
      <c r="D40" s="25">
        <f>D28*D39</f>
        <v>0</v>
      </c>
      <c r="E40" s="25">
        <f>E28*E39</f>
        <v>0</v>
      </c>
      <c r="F40" s="25">
        <f>F28*F39</f>
        <v>0</v>
      </c>
      <c r="G40" s="7"/>
    </row>
    <row r="41" spans="1:7" ht="15.75">
      <c r="A41" s="75"/>
      <c r="B41" s="12" t="s">
        <v>60</v>
      </c>
      <c r="C41" s="8"/>
      <c r="D41" s="26">
        <f>D35+D40</f>
        <v>13888888.888888888</v>
      </c>
      <c r="E41" s="26">
        <f>E35+E40</f>
        <v>13809523.80952381</v>
      </c>
      <c r="F41" s="26">
        <f>F35+F40</f>
        <v>14090909.090909092</v>
      </c>
      <c r="G41" s="7"/>
    </row>
    <row r="42" spans="1:7" ht="15.75">
      <c r="A42" s="68">
        <v>3</v>
      </c>
      <c r="B42" s="9" t="s">
        <v>61</v>
      </c>
      <c r="C42" s="8">
        <f>C11</f>
        <v>192</v>
      </c>
      <c r="D42" s="28">
        <f>D11</f>
        <v>108</v>
      </c>
      <c r="E42" s="28">
        <f>E11</f>
        <v>105</v>
      </c>
      <c r="F42" s="29">
        <f>F11</f>
        <v>110</v>
      </c>
      <c r="G42" s="7"/>
    </row>
    <row r="43" spans="1:7" ht="15.75">
      <c r="A43" s="69"/>
      <c r="B43" s="9" t="s">
        <v>52</v>
      </c>
      <c r="C43" s="8" t="s">
        <v>62</v>
      </c>
      <c r="D43" s="28" t="s">
        <v>63</v>
      </c>
      <c r="E43" s="28" t="s">
        <v>63</v>
      </c>
      <c r="F43" s="28" t="s">
        <v>63</v>
      </c>
      <c r="G43" s="7"/>
    </row>
    <row r="44" spans="1:7" ht="15.75">
      <c r="A44" s="69"/>
      <c r="B44" s="12" t="s">
        <v>54</v>
      </c>
      <c r="C44" s="23">
        <v>1</v>
      </c>
      <c r="D44" s="23">
        <v>1.07</v>
      </c>
      <c r="E44" s="23">
        <v>1.07</v>
      </c>
      <c r="F44" s="23">
        <v>1.07</v>
      </c>
      <c r="G44" s="7"/>
    </row>
    <row r="45" spans="1:7" ht="15.75">
      <c r="A45" s="69"/>
      <c r="B45" s="12" t="s">
        <v>55</v>
      </c>
      <c r="C45" s="10"/>
      <c r="D45" s="24">
        <f>+($C$44-D44)</f>
        <v>-7.0000000000000062E-2</v>
      </c>
      <c r="E45" s="24">
        <f>+($C$44-E44)</f>
        <v>-7.0000000000000062E-2</v>
      </c>
      <c r="F45" s="24">
        <f>+($C$44-F44)</f>
        <v>-7.0000000000000062E-2</v>
      </c>
      <c r="G45" s="7"/>
    </row>
    <row r="46" spans="1:7" ht="15.75">
      <c r="A46" s="69"/>
      <c r="B46" s="12" t="s">
        <v>56</v>
      </c>
      <c r="C46" s="8"/>
      <c r="D46" s="26">
        <f>+D28*D45</f>
        <v>-972222.22222222306</v>
      </c>
      <c r="E46" s="26">
        <f>+E28*E45</f>
        <v>-966666.66666666756</v>
      </c>
      <c r="F46" s="26">
        <f>+F28*F45</f>
        <v>-986363.63636363728</v>
      </c>
      <c r="G46" s="7"/>
    </row>
    <row r="47" spans="1:7" ht="15.75">
      <c r="A47" s="70"/>
      <c r="B47" s="12" t="s">
        <v>57</v>
      </c>
      <c r="C47" s="8"/>
      <c r="D47" s="26">
        <f>D41+D46</f>
        <v>12916666.666666664</v>
      </c>
      <c r="E47" s="26">
        <f>E41+E46</f>
        <v>12842857.142857142</v>
      </c>
      <c r="F47" s="26">
        <f>F41+F46</f>
        <v>13104545.454545455</v>
      </c>
      <c r="G47" s="7"/>
    </row>
    <row r="48" spans="1:7" ht="15.75">
      <c r="A48" s="68">
        <v>4</v>
      </c>
      <c r="B48" s="9" t="s">
        <v>64</v>
      </c>
      <c r="C48" s="8" t="str">
        <f>C16</f>
        <v>Hình chữ nhật</v>
      </c>
      <c r="D48" s="8" t="str">
        <f>D16</f>
        <v>Hình chữ nhật</v>
      </c>
      <c r="E48" s="8" t="str">
        <f>E16</f>
        <v>Hình chữ nhật</v>
      </c>
      <c r="F48" s="8" t="str">
        <f>F16</f>
        <v>Hình chữ nhật</v>
      </c>
      <c r="G48" s="7"/>
    </row>
    <row r="49" spans="1:7" ht="15.75">
      <c r="A49" s="69"/>
      <c r="B49" s="9" t="s">
        <v>52</v>
      </c>
      <c r="C49" s="8" t="s">
        <v>62</v>
      </c>
      <c r="D49" s="8" t="s">
        <v>53</v>
      </c>
      <c r="E49" s="8" t="s">
        <v>53</v>
      </c>
      <c r="F49" s="8" t="s">
        <v>53</v>
      </c>
      <c r="G49" s="7"/>
    </row>
    <row r="50" spans="1:7" ht="15.75">
      <c r="A50" s="69"/>
      <c r="B50" s="12" t="s">
        <v>54</v>
      </c>
      <c r="C50" s="23">
        <v>1</v>
      </c>
      <c r="D50" s="23">
        <v>1</v>
      </c>
      <c r="E50" s="23">
        <v>1</v>
      </c>
      <c r="F50" s="23">
        <v>1</v>
      </c>
      <c r="G50" s="7"/>
    </row>
    <row r="51" spans="1:7" ht="15.75">
      <c r="A51" s="69"/>
      <c r="B51" s="12" t="s">
        <v>55</v>
      </c>
      <c r="C51" s="10"/>
      <c r="D51" s="24">
        <f>+($C$50-D50)</f>
        <v>0</v>
      </c>
      <c r="E51" s="24">
        <f>+($C$50-E50)</f>
        <v>0</v>
      </c>
      <c r="F51" s="24">
        <f>+($C$50-F50)</f>
        <v>0</v>
      </c>
      <c r="G51" s="7"/>
    </row>
    <row r="52" spans="1:7" ht="15.75">
      <c r="A52" s="69"/>
      <c r="B52" s="12" t="s">
        <v>56</v>
      </c>
      <c r="C52" s="8"/>
      <c r="D52" s="26">
        <f>+D28*D51</f>
        <v>0</v>
      </c>
      <c r="E52" s="26">
        <f>+E28*E51</f>
        <v>0</v>
      </c>
      <c r="F52" s="26">
        <f>+F28*F51</f>
        <v>0</v>
      </c>
      <c r="G52" s="7"/>
    </row>
    <row r="53" spans="1:7" ht="15.75">
      <c r="A53" s="70"/>
      <c r="B53" s="12" t="s">
        <v>57</v>
      </c>
      <c r="C53" s="8"/>
      <c r="D53" s="26">
        <f>D47+D52</f>
        <v>12916666.666666664</v>
      </c>
      <c r="E53" s="26">
        <f>E47+E52</f>
        <v>12842857.142857142</v>
      </c>
      <c r="F53" s="26">
        <f>F47+F52</f>
        <v>13104545.454545455</v>
      </c>
      <c r="G53" s="7"/>
    </row>
    <row r="54" spans="1:7" ht="15.75">
      <c r="A54" s="68">
        <v>5</v>
      </c>
      <c r="B54" s="9" t="s">
        <v>65</v>
      </c>
      <c r="C54" s="30">
        <f>C12/C13</f>
        <v>0.421875</v>
      </c>
      <c r="D54" s="30">
        <f>D12/D13</f>
        <v>0.23148148148148145</v>
      </c>
      <c r="E54" s="30">
        <f>E12/E13</f>
        <v>0.23809523809523808</v>
      </c>
      <c r="F54" s="30">
        <f>F12/F13</f>
        <v>0.22727272727272727</v>
      </c>
      <c r="G54" s="7"/>
    </row>
    <row r="55" spans="1:7" ht="15.75">
      <c r="A55" s="69"/>
      <c r="B55" s="9" t="s">
        <v>52</v>
      </c>
      <c r="C55" s="30" t="s">
        <v>66</v>
      </c>
      <c r="D55" s="30" t="s">
        <v>90</v>
      </c>
      <c r="E55" s="30" t="s">
        <v>90</v>
      </c>
      <c r="F55" s="30" t="s">
        <v>90</v>
      </c>
      <c r="G55" s="7"/>
    </row>
    <row r="56" spans="1:7" ht="15.75">
      <c r="A56" s="69"/>
      <c r="B56" s="12" t="s">
        <v>54</v>
      </c>
      <c r="C56" s="23">
        <v>1</v>
      </c>
      <c r="D56" s="23">
        <v>0.9</v>
      </c>
      <c r="E56" s="23">
        <v>0.9</v>
      </c>
      <c r="F56" s="23">
        <v>0.9</v>
      </c>
      <c r="G56" s="7"/>
    </row>
    <row r="57" spans="1:7" ht="15.75">
      <c r="A57" s="69"/>
      <c r="B57" s="12" t="s">
        <v>55</v>
      </c>
      <c r="C57" s="10"/>
      <c r="D57" s="24">
        <f>+($C$50-D56)</f>
        <v>9.9999999999999978E-2</v>
      </c>
      <c r="E57" s="24">
        <f>+($C$50-E56)</f>
        <v>9.9999999999999978E-2</v>
      </c>
      <c r="F57" s="24">
        <f>+($C$50-F56)</f>
        <v>9.9999999999999978E-2</v>
      </c>
      <c r="G57" s="7"/>
    </row>
    <row r="58" spans="1:7" ht="15.75">
      <c r="A58" s="69"/>
      <c r="B58" s="12" t="s">
        <v>56</v>
      </c>
      <c r="C58" s="8"/>
      <c r="D58" s="26">
        <f>+D28*D57</f>
        <v>1388888.8888888885</v>
      </c>
      <c r="E58" s="26">
        <f>+E28*E57</f>
        <v>1380952.3809523806</v>
      </c>
      <c r="F58" s="26">
        <f>+F28*F57</f>
        <v>1409090.9090909089</v>
      </c>
      <c r="G58" s="7"/>
    </row>
    <row r="59" spans="1:7" ht="15.75">
      <c r="A59" s="70"/>
      <c r="B59" s="12" t="s">
        <v>57</v>
      </c>
      <c r="C59" s="8"/>
      <c r="D59" s="26">
        <f>D53+D58</f>
        <v>14305555.555555552</v>
      </c>
      <c r="E59" s="26">
        <f>E53+E58</f>
        <v>14223809.523809522</v>
      </c>
      <c r="F59" s="26">
        <f>F53+F58</f>
        <v>14513636.363636363</v>
      </c>
      <c r="G59" s="7"/>
    </row>
    <row r="60" spans="1:7" ht="15.75">
      <c r="A60" s="68">
        <v>6</v>
      </c>
      <c r="B60" s="9" t="s">
        <v>25</v>
      </c>
      <c r="C60" s="8">
        <v>2</v>
      </c>
      <c r="D60" s="8">
        <v>1</v>
      </c>
      <c r="E60" s="8">
        <v>1</v>
      </c>
      <c r="F60" s="8">
        <v>1</v>
      </c>
      <c r="G60" s="7"/>
    </row>
    <row r="61" spans="1:7" ht="15.75">
      <c r="A61" s="69"/>
      <c r="B61" s="9" t="s">
        <v>52</v>
      </c>
      <c r="C61" s="8" t="s">
        <v>62</v>
      </c>
      <c r="D61" s="8" t="s">
        <v>90</v>
      </c>
      <c r="E61" s="8" t="s">
        <v>90</v>
      </c>
      <c r="F61" s="8" t="s">
        <v>90</v>
      </c>
      <c r="G61" s="7"/>
    </row>
    <row r="62" spans="1:7" ht="15.75">
      <c r="A62" s="69"/>
      <c r="B62" s="12" t="s">
        <v>54</v>
      </c>
      <c r="C62" s="23">
        <v>1</v>
      </c>
      <c r="D62" s="23">
        <v>0.87</v>
      </c>
      <c r="E62" s="23">
        <v>0.87</v>
      </c>
      <c r="F62" s="23">
        <v>0.87</v>
      </c>
      <c r="G62" s="7"/>
    </row>
    <row r="63" spans="1:7" ht="15.75">
      <c r="A63" s="69"/>
      <c r="B63" s="12" t="s">
        <v>55</v>
      </c>
      <c r="C63" s="10"/>
      <c r="D63" s="24">
        <f>+($C$62-D62)</f>
        <v>0.13</v>
      </c>
      <c r="E63" s="24">
        <f>+($C$62-E62)</f>
        <v>0.13</v>
      </c>
      <c r="F63" s="24">
        <f>+($C$62-F62)</f>
        <v>0.13</v>
      </c>
      <c r="G63" s="7"/>
    </row>
    <row r="64" spans="1:7" ht="15.75">
      <c r="A64" s="69"/>
      <c r="B64" s="12" t="s">
        <v>56</v>
      </c>
      <c r="C64" s="8"/>
      <c r="D64" s="26">
        <f>+D28*D63</f>
        <v>1805555.5555555555</v>
      </c>
      <c r="E64" s="26">
        <f>+E28*E63</f>
        <v>1795238.0952380954</v>
      </c>
      <c r="F64" s="26">
        <f>+F28*F63</f>
        <v>1831818.1818181819</v>
      </c>
      <c r="G64" s="7"/>
    </row>
    <row r="65" spans="1:7" ht="15.75">
      <c r="A65" s="70"/>
      <c r="B65" s="12" t="s">
        <v>57</v>
      </c>
      <c r="C65" s="8"/>
      <c r="D65" s="26">
        <f>D59+D64</f>
        <v>16111111.111111108</v>
      </c>
      <c r="E65" s="26">
        <f>E59+E64</f>
        <v>16019047.619047618</v>
      </c>
      <c r="F65" s="26">
        <f>F59+F64</f>
        <v>16345454.545454545</v>
      </c>
      <c r="G65" s="7"/>
    </row>
    <row r="66" spans="1:7" ht="31.5">
      <c r="A66" s="68">
        <v>7</v>
      </c>
      <c r="B66" s="9" t="s">
        <v>67</v>
      </c>
      <c r="C66" s="8" t="s">
        <v>62</v>
      </c>
      <c r="D66" s="8" t="s">
        <v>53</v>
      </c>
      <c r="E66" s="8" t="s">
        <v>53</v>
      </c>
      <c r="F66" s="8" t="s">
        <v>53</v>
      </c>
      <c r="G66" s="7"/>
    </row>
    <row r="67" spans="1:7" ht="15.75">
      <c r="A67" s="69"/>
      <c r="B67" s="12" t="s">
        <v>54</v>
      </c>
      <c r="C67" s="23">
        <v>1</v>
      </c>
      <c r="D67" s="23">
        <v>1</v>
      </c>
      <c r="E67" s="23">
        <v>1</v>
      </c>
      <c r="F67" s="23">
        <v>1</v>
      </c>
      <c r="G67" s="7"/>
    </row>
    <row r="68" spans="1:7" ht="15.75">
      <c r="A68" s="69"/>
      <c r="B68" s="12" t="s">
        <v>55</v>
      </c>
      <c r="C68" s="10"/>
      <c r="D68" s="24">
        <f>+($C$67-D67)</f>
        <v>0</v>
      </c>
      <c r="E68" s="24">
        <f>+($C$67-E67)/E67</f>
        <v>0</v>
      </c>
      <c r="F68" s="24">
        <f>+($C$67-F67)/F67</f>
        <v>0</v>
      </c>
      <c r="G68" s="7"/>
    </row>
    <row r="69" spans="1:7" ht="15.75">
      <c r="A69" s="69"/>
      <c r="B69" s="12" t="s">
        <v>56</v>
      </c>
      <c r="C69" s="8"/>
      <c r="D69" s="26">
        <f>+D28*D68</f>
        <v>0</v>
      </c>
      <c r="E69" s="26">
        <f>+E28*E68</f>
        <v>0</v>
      </c>
      <c r="F69" s="26">
        <f>+F28*F68</f>
        <v>0</v>
      </c>
      <c r="G69" s="7"/>
    </row>
    <row r="70" spans="1:7" ht="15.75">
      <c r="A70" s="70"/>
      <c r="B70" s="12" t="s">
        <v>57</v>
      </c>
      <c r="C70" s="8"/>
      <c r="D70" s="26">
        <f>D65+D69</f>
        <v>16111111.111111108</v>
      </c>
      <c r="E70" s="26">
        <f>E65+E69</f>
        <v>16019047.619047618</v>
      </c>
      <c r="F70" s="26">
        <f>F65+F69</f>
        <v>16345454.545454545</v>
      </c>
      <c r="G70" s="7"/>
    </row>
    <row r="71" spans="1:7" ht="15.75">
      <c r="A71" s="8" t="s">
        <v>68</v>
      </c>
      <c r="B71" s="9" t="s">
        <v>69</v>
      </c>
      <c r="C71" s="8"/>
      <c r="D71" s="26">
        <f>D70</f>
        <v>16111111.111111108</v>
      </c>
      <c r="E71" s="26">
        <f>E70</f>
        <v>16019047.619047618</v>
      </c>
      <c r="F71" s="26">
        <f>F70</f>
        <v>16345454.545454545</v>
      </c>
      <c r="G71" s="7"/>
    </row>
    <row r="72" spans="1:7" ht="31.5">
      <c r="A72" s="8" t="s">
        <v>70</v>
      </c>
      <c r="B72" s="9" t="s">
        <v>71</v>
      </c>
      <c r="C72" s="8"/>
      <c r="D72" s="71">
        <f>(D71+E71+F71)/3</f>
        <v>16158537.758537756</v>
      </c>
      <c r="E72" s="71"/>
      <c r="F72" s="71"/>
      <c r="G72" s="7"/>
    </row>
    <row r="73" spans="1:7" ht="47.25">
      <c r="A73" s="8" t="s">
        <v>72</v>
      </c>
      <c r="B73" s="9" t="s">
        <v>73</v>
      </c>
      <c r="C73" s="8"/>
      <c r="D73" s="31">
        <f>(D71-$D$72)/$D$72</f>
        <v>-2.9350828729282166E-3</v>
      </c>
      <c r="E73" s="31">
        <f>(E71-$D$72)/$D$72</f>
        <v>-8.6325966850828283E-3</v>
      </c>
      <c r="F73" s="31">
        <f>(F71-$D$72)/$D$72</f>
        <v>1.1567679558011159E-2</v>
      </c>
      <c r="G73" s="7"/>
    </row>
    <row r="74" spans="1:7" ht="15.75">
      <c r="A74" s="8" t="s">
        <v>74</v>
      </c>
      <c r="B74" s="9" t="s">
        <v>75</v>
      </c>
      <c r="C74" s="8"/>
      <c r="D74" s="8">
        <f>IF(D$32&lt;&gt;100%,1,0)+IF(D$38&lt;&gt;100%,1,0)+IF(D$44&lt;&gt;100%,1,0)+IF(D$50&lt;&gt;100%,1,0)+IF(D$62&lt;&gt;100%,1,0)+IF(D$67&lt;&gt;100%,1,0)</f>
        <v>2</v>
      </c>
      <c r="E74" s="8">
        <f>IF(E$32&lt;&gt;100%,1,0)+IF(E$38&lt;&gt;100%,1,0)+IF(E$44&lt;&gt;100%,1,0)+IF(E$50&lt;&gt;100%,1,0)+IF(E$62&lt;&gt;100%,1,0)+IF(E$67&lt;&gt;100%,1,0)</f>
        <v>2</v>
      </c>
      <c r="F74" s="8">
        <f>IF(F$32&lt;&gt;100%,1,0)+IF(F$38&lt;&gt;100%,1,0)+IF(F$44&lt;&gt;100%,1,0)+IF(F$50&lt;&gt;100%,1,0)+IF(F$62&lt;&gt;100%,1,0)+IF(F$67&lt;&gt;100%,1,0)</f>
        <v>2</v>
      </c>
      <c r="G74" s="7"/>
    </row>
    <row r="75" spans="1:7" ht="15.75">
      <c r="A75" s="8" t="s">
        <v>76</v>
      </c>
      <c r="B75" s="9" t="s">
        <v>77</v>
      </c>
      <c r="C75" s="8"/>
      <c r="D75" s="26">
        <f>+D34+D40+D46+D52+D64+D69+D58</f>
        <v>2222222.2222222211</v>
      </c>
      <c r="E75" s="26">
        <f>+E34+E40+E46+E52+E64+E69+E58</f>
        <v>2209523.8095238083</v>
      </c>
      <c r="F75" s="26">
        <f>+F34+F40+F46+F52+F64+F69+F58</f>
        <v>2254545.4545454537</v>
      </c>
      <c r="G75" s="7"/>
    </row>
    <row r="76" spans="1:7" ht="15.75">
      <c r="A76" s="8" t="s">
        <v>78</v>
      </c>
      <c r="B76" s="9" t="s">
        <v>79</v>
      </c>
      <c r="C76" s="8"/>
      <c r="D76" s="26">
        <f>+ABS(D34)+ABS(D40) +ABS(D46)+ABS(D52)+ABS(D64)+ABS(D69)+ABS(D58)</f>
        <v>4166666.666666667</v>
      </c>
      <c r="E76" s="26">
        <f>+ABS(E34)+ABS(E40) +ABS(E46)+ABS(E52)+ABS(E64)+ABS(E69)+ABS(E58)</f>
        <v>4142857.1428571437</v>
      </c>
      <c r="F76" s="26">
        <f>+ABS(F34)+ABS(F40) +ABS(F46)+ABS(F52)+ABS(F64)+ABS(F69)+ABS(F58)</f>
        <v>4227272.7272727285</v>
      </c>
      <c r="G76" s="7"/>
    </row>
    <row r="77" spans="1:7" ht="15.75">
      <c r="A77" s="8" t="s">
        <v>80</v>
      </c>
      <c r="B77" s="9" t="s">
        <v>81</v>
      </c>
      <c r="C77" s="26"/>
      <c r="D77" s="26"/>
      <c r="E77" s="26"/>
      <c r="F77" s="26">
        <f>D72</f>
        <v>16158537.758537756</v>
      </c>
      <c r="G77" s="7"/>
    </row>
    <row r="78" spans="1:7" ht="15.75">
      <c r="A78" s="8"/>
      <c r="B78" s="9" t="s">
        <v>82</v>
      </c>
      <c r="C78" s="8"/>
      <c r="D78" s="26"/>
      <c r="E78" s="26"/>
      <c r="F78" s="26">
        <f>ROUND(F77,-5)</f>
        <v>16200000</v>
      </c>
      <c r="G78" s="7"/>
    </row>
    <row r="79" spans="1:7">
      <c r="A79" s="72" t="s">
        <v>83</v>
      </c>
      <c r="B79" s="72"/>
      <c r="C79" s="72"/>
      <c r="D79" s="72"/>
      <c r="E79" s="72"/>
      <c r="F79" s="72"/>
      <c r="G79" s="7"/>
    </row>
  </sheetData>
  <mergeCells count="16">
    <mergeCell ref="A60:A65"/>
    <mergeCell ref="A66:A70"/>
    <mergeCell ref="D72:F72"/>
    <mergeCell ref="A79:F79"/>
    <mergeCell ref="A26:F26"/>
    <mergeCell ref="A30:A35"/>
    <mergeCell ref="A36:A41"/>
    <mergeCell ref="A42:A47"/>
    <mergeCell ref="A48:A53"/>
    <mergeCell ref="A54:A59"/>
    <mergeCell ref="A1:F1"/>
    <mergeCell ref="A3:F3"/>
    <mergeCell ref="A4:A5"/>
    <mergeCell ref="B4:B5"/>
    <mergeCell ref="C4:C5"/>
    <mergeCell ref="D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6"/>
  <sheetViews>
    <sheetView workbookViewId="0">
      <selection activeCell="E13" sqref="E13"/>
    </sheetView>
  </sheetViews>
  <sheetFormatPr defaultRowHeight="15.75"/>
  <cols>
    <col min="1" max="5" width="9.140625" style="1"/>
  </cols>
  <sheetData>
    <row r="4" spans="1:5">
      <c r="D4" s="1" t="s">
        <v>2</v>
      </c>
      <c r="E4" s="1" t="s">
        <v>1</v>
      </c>
    </row>
    <row r="5" spans="1:5">
      <c r="A5" s="76" t="s">
        <v>3</v>
      </c>
      <c r="B5" s="77"/>
      <c r="C5" s="77"/>
    </row>
    <row r="6" spans="1:5">
      <c r="A6" s="76"/>
      <c r="B6" s="77"/>
      <c r="C6" s="77"/>
    </row>
    <row r="7" spans="1:5">
      <c r="A7" s="76"/>
      <c r="B7" s="77"/>
      <c r="C7" s="77"/>
    </row>
    <row r="8" spans="1:5">
      <c r="A8" s="76"/>
      <c r="B8" s="77"/>
      <c r="C8" s="77"/>
    </row>
    <row r="9" spans="1:5">
      <c r="A9" s="76"/>
      <c r="B9" s="77"/>
      <c r="C9" s="77"/>
    </row>
    <row r="10" spans="1:5">
      <c r="A10" s="76"/>
      <c r="B10" s="77"/>
      <c r="C10" s="77"/>
    </row>
    <row r="11" spans="1:5">
      <c r="A11" s="76"/>
      <c r="B11" s="77"/>
      <c r="C11" s="77"/>
    </row>
    <row r="12" spans="1:5">
      <c r="A12" s="76"/>
      <c r="B12" s="77"/>
      <c r="C12" s="77"/>
    </row>
    <row r="13" spans="1:5">
      <c r="A13" s="78" t="s">
        <v>5</v>
      </c>
      <c r="B13" s="79"/>
      <c r="C13" s="79"/>
      <c r="D13" s="79"/>
      <c r="E13" s="32" t="s">
        <v>4</v>
      </c>
    </row>
    <row r="14" spans="1:5">
      <c r="A14" s="76" t="s">
        <v>7</v>
      </c>
      <c r="B14" s="77"/>
      <c r="C14" s="77"/>
      <c r="D14" s="77"/>
      <c r="E14" s="1" t="s">
        <v>6</v>
      </c>
    </row>
    <row r="15" spans="1:5">
      <c r="A15" s="76"/>
      <c r="B15" s="77"/>
      <c r="C15" s="77"/>
      <c r="D15" s="77"/>
    </row>
    <row r="16" spans="1:5">
      <c r="A16" s="76"/>
      <c r="B16" s="77"/>
      <c r="C16" s="77"/>
      <c r="D16" s="77"/>
    </row>
  </sheetData>
  <mergeCells count="3">
    <mergeCell ref="A5:C12"/>
    <mergeCell ref="A13:D13"/>
    <mergeCell ref="A14:D16"/>
  </mergeCells>
  <hyperlinks>
    <hyperlink ref="E1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Sheet2</vt:lpstr>
      <vt:lpstr>BĐC</vt:lpstr>
      <vt:lpstr>Sheet6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</dc:creator>
  <cp:lastModifiedBy>Nguyen Thi Quynh Lan</cp:lastModifiedBy>
  <cp:lastPrinted>2021-10-04T10:43:34Z</cp:lastPrinted>
  <dcterms:created xsi:type="dcterms:W3CDTF">2021-05-10T02:10:00Z</dcterms:created>
  <dcterms:modified xsi:type="dcterms:W3CDTF">2021-10-04T10:50:02Z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1033-11.2.0.8343</vt:lpwstr>
  </property>
</Properties>
</file>